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officeforstudents.sharepoint.com/sites/Team-DigitalPublishingTeam/Shared Documents/Design studio/WEBSITE/Publications 2026/Regulatory advice 14 AFR/"/>
    </mc:Choice>
  </mc:AlternateContent>
  <xr:revisionPtr revIDLastSave="0" documentId="8_{9FD48A99-101D-4C31-BE54-C1D77FF9E5EB}" xr6:coauthVersionLast="47" xr6:coauthVersionMax="47" xr10:uidLastSave="{00000000-0000-0000-0000-000000000000}"/>
  <bookViews>
    <workbookView xWindow="43080" yWindow="9450" windowWidth="29040" windowHeight="15720" tabRatio="821" xr2:uid="{28F76D16-3AF7-49FF-AD85-D37368579BC4}"/>
  </bookViews>
  <sheets>
    <sheet name="Workbook information" sheetId="49" r:id="rId1"/>
    <sheet name="Financial indicators" sheetId="164" r:id="rId2"/>
    <sheet name="Financial checks" sheetId="156" r:id="rId3"/>
    <sheet name="Assumptions table" sheetId="145" r:id="rId4"/>
    <sheet name="1 - Inc and Exp" sheetId="2" r:id="rId5"/>
    <sheet name="2 - Financial position" sheetId="3" r:id="rId6"/>
    <sheet name="3 - Cash flow" sheetId="4" r:id="rId7"/>
    <sheet name="4 - Income" sheetId="6" r:id="rId8"/>
    <sheet name="5 - Research" sheetId="5" r:id="rId9"/>
    <sheet name="6 - Fees" sheetId="16" r:id="rId10"/>
    <sheet name="7 - FTEs" sheetId="19" r:id="rId11"/>
    <sheet name="7a - FTE domicile" sheetId="139" r:id="rId12"/>
    <sheet name="8 - Cost centre" sheetId="9" r:id="rId13"/>
    <sheet name="9 - Staff" sheetId="10" r:id="rId14"/>
    <sheet name="10 - Severance" sheetId="11" r:id="rId15"/>
    <sheet name="11 - Remuneration" sheetId="12" r:id="rId16"/>
    <sheet name="12 - Capital" sheetId="13" r:id="rId17"/>
    <sheet name="13 - Commitments" sheetId="14" r:id="rId18"/>
    <sheet name="14 - Access &amp; Participation" sheetId="80" r:id="rId19"/>
  </sheets>
  <definedNames>
    <definedName name="_AMO_UniqueIdentifier" hidden="1">"'850502d6-ad66-4ae7-b0e5-caeb2d802b4f'"</definedName>
    <definedName name="_xlnm.Print_Area" localSheetId="4">'1 - Inc and Exp'!$A$2:$P$55</definedName>
    <definedName name="_xlnm.Print_Area" localSheetId="14">'10 - Severance'!$A$2:$G$25</definedName>
    <definedName name="_xlnm.Print_Area" localSheetId="15">'11 - Remuneration'!$A$2:$N$74</definedName>
    <definedName name="_xlnm.Print_Area" localSheetId="16">'12 - Capital'!$A$2:$M$21</definedName>
    <definedName name="_xlnm.Print_Area" localSheetId="17">'13 - Commitments'!$A$2:$T$60</definedName>
    <definedName name="_xlnm.Print_Area" localSheetId="18">'14 - Access &amp; Participation'!$A$2:$F$14</definedName>
    <definedName name="_xlnm.Print_Area" localSheetId="5">'2 - Financial position'!$A$2:$P$77</definedName>
    <definedName name="_xlnm.Print_Area" localSheetId="6">'3 - Cash flow'!$A$2:$P$94</definedName>
    <definedName name="_xlnm.Print_Area" localSheetId="7">'4 - Income'!$A$2:$P$56</definedName>
    <definedName name="_xlnm.Print_Area" localSheetId="8">'5 - Research'!$A$2:$Y$70</definedName>
    <definedName name="_xlnm.Print_Area" localSheetId="9">'6 - Fees'!$A$2:$S$49</definedName>
    <definedName name="_xlnm.Print_Area" localSheetId="10">'7 - FTEs'!$A$2:$AD$34</definedName>
    <definedName name="_xlnm.Print_Area" localSheetId="11">'7a - FTE domicile'!$A$2:$Z$26</definedName>
    <definedName name="_xlnm.Print_Area" localSheetId="12">'8 - Cost centre'!$A$2:$J$110</definedName>
    <definedName name="_xlnm.Print_Area" localSheetId="13">'9 - Staff'!$A$2:$P$174</definedName>
    <definedName name="_xlnm.Print_Area" localSheetId="3">'Assumptions table'!$A$2:$G$124</definedName>
    <definedName name="_xlnm.Print_Area" localSheetId="0">'Workbook information'!$A$2:$P$12</definedName>
    <definedName name="_xlnm.Print_Titles" localSheetId="4">'1 - Inc and Exp'!$2:$7</definedName>
    <definedName name="_xlnm.Print_Titles" localSheetId="14">'10 - Severance'!$2:$7</definedName>
    <definedName name="_xlnm.Print_Titles" localSheetId="5">'2 - Financial position'!$2:$7</definedName>
    <definedName name="_xlnm.Print_Titles" localSheetId="6">'3 - Cash flow'!$2:$7</definedName>
    <definedName name="_xlnm.Print_Titles" localSheetId="7">'4 - Income'!$2:$7</definedName>
    <definedName name="_xlnm.Print_Titles" localSheetId="8">'5 - Research'!$A:$B,'5 - Research'!$2:$7</definedName>
    <definedName name="_xlnm.Print_Titles" localSheetId="9">'6 - Fees'!$2:$9</definedName>
    <definedName name="_xlnm.Print_Titles" localSheetId="12">'8 - Cost centre'!$2:$6</definedName>
    <definedName name="_xlnm.Print_Titles" localSheetId="13">'9 - Staff'!$2:$7</definedName>
    <definedName name="_xlnm.Print_Titles" localSheetId="1">'Financial indicators'!$4:$7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156" l="1"/>
  <c r="E34" i="156"/>
  <c r="D35" i="156"/>
  <c r="D34" i="156"/>
  <c r="E33" i="164"/>
  <c r="D33" i="164"/>
  <c r="B33" i="164"/>
  <c r="F27" i="6"/>
  <c r="E27" i="6"/>
  <c r="C27" i="6"/>
  <c r="F21" i="6"/>
  <c r="E21" i="6"/>
  <c r="D21" i="6"/>
  <c r="C21" i="6"/>
  <c r="B13" i="164"/>
  <c r="C13" i="164"/>
  <c r="D13" i="164"/>
  <c r="E13" i="164"/>
  <c r="F13" i="164"/>
  <c r="G13" i="164"/>
  <c r="H13" i="164"/>
  <c r="F20" i="164"/>
  <c r="F18" i="164" s="1"/>
  <c r="G20" i="164"/>
  <c r="G18" i="164" s="1"/>
  <c r="H20" i="164"/>
  <c r="H18" i="164" s="1"/>
  <c r="B26" i="164"/>
  <c r="C26" i="164"/>
  <c r="D26" i="164"/>
  <c r="E26" i="164"/>
  <c r="B27" i="164"/>
  <c r="C27" i="164"/>
  <c r="D27" i="164"/>
  <c r="E27" i="164"/>
  <c r="B28" i="164"/>
  <c r="C28" i="164"/>
  <c r="D28" i="164"/>
  <c r="E28" i="164"/>
  <c r="B29" i="164"/>
  <c r="C29" i="164"/>
  <c r="D29" i="164"/>
  <c r="E29" i="164"/>
  <c r="B30" i="164"/>
  <c r="C30" i="164"/>
  <c r="D30" i="164"/>
  <c r="E30" i="164"/>
  <c r="B32" i="164"/>
  <c r="C32" i="164"/>
  <c r="D32" i="164"/>
  <c r="E32" i="164"/>
  <c r="B39" i="164"/>
  <c r="B37" i="164" s="1"/>
  <c r="C39" i="164"/>
  <c r="C37" i="164" s="1"/>
  <c r="D39" i="164"/>
  <c r="D37" i="164" s="1"/>
  <c r="E39" i="164"/>
  <c r="E37" i="164" s="1"/>
  <c r="F39" i="164"/>
  <c r="F37" i="164" s="1"/>
  <c r="G39" i="164"/>
  <c r="H39" i="164"/>
  <c r="H37" i="164" l="1"/>
  <c r="G37" i="164"/>
  <c r="W9" i="49" l="1"/>
  <c r="P46" i="6" l="1"/>
  <c r="O46" i="6"/>
  <c r="N46" i="6"/>
  <c r="M46" i="6"/>
  <c r="L46" i="6"/>
  <c r="K46" i="6"/>
  <c r="F10" i="6"/>
  <c r="G10" i="6"/>
  <c r="H10" i="6"/>
  <c r="I10" i="6"/>
  <c r="E10" i="6"/>
  <c r="D10" i="6"/>
  <c r="C10" i="6"/>
  <c r="B47" i="16"/>
  <c r="S46" i="16"/>
  <c r="R46" i="16"/>
  <c r="Q46" i="16"/>
  <c r="P46" i="16"/>
  <c r="O46" i="16"/>
  <c r="N46" i="16"/>
  <c r="N10" i="6" l="1"/>
  <c r="M10" i="6"/>
  <c r="L10" i="6"/>
  <c r="O10" i="6"/>
  <c r="P10" i="6"/>
  <c r="K10" i="6"/>
  <c r="E21" i="156" l="1"/>
  <c r="D21" i="156"/>
  <c r="D12" i="145" l="1"/>
  <c r="R2" i="49" l="1"/>
  <c r="C69" i="3" l="1"/>
  <c r="C73" i="3" s="1"/>
  <c r="E30" i="156" l="1"/>
  <c r="E29" i="156"/>
  <c r="E27" i="156"/>
  <c r="E28" i="156"/>
  <c r="D14" i="2" l="1"/>
  <c r="D27" i="156" l="1"/>
  <c r="D29" i="156"/>
  <c r="D30" i="156"/>
  <c r="D28" i="156"/>
  <c r="C13" i="2"/>
  <c r="C14" i="2"/>
  <c r="I12" i="139" l="1"/>
  <c r="N57" i="4" l="1"/>
  <c r="O57" i="4"/>
  <c r="P57" i="4"/>
  <c r="O56" i="4"/>
  <c r="P56" i="4"/>
  <c r="N56" i="4"/>
  <c r="B44" i="16"/>
  <c r="T13" i="139" l="1"/>
  <c r="U13" i="139"/>
  <c r="V13" i="139"/>
  <c r="W13" i="139"/>
  <c r="X13" i="139"/>
  <c r="Y13" i="139"/>
  <c r="Q13" i="139"/>
  <c r="I13" i="139"/>
  <c r="Z13" i="139" l="1"/>
  <c r="I15" i="2" l="1"/>
  <c r="H15" i="2"/>
  <c r="G15" i="2"/>
  <c r="N52" i="3"/>
  <c r="O52" i="3"/>
  <c r="P52" i="3"/>
  <c r="G40" i="164" l="1"/>
  <c r="G38" i="164" s="1"/>
  <c r="G14" i="164"/>
  <c r="G21" i="164"/>
  <c r="G19" i="164" s="1"/>
  <c r="F21" i="164"/>
  <c r="F19" i="164" s="1"/>
  <c r="F40" i="164"/>
  <c r="F38" i="164" s="1"/>
  <c r="F14" i="164"/>
  <c r="H14" i="164"/>
  <c r="H21" i="164"/>
  <c r="H19" i="164" s="1"/>
  <c r="H40" i="164"/>
  <c r="H38" i="164" s="1"/>
  <c r="G44" i="3"/>
  <c r="H44" i="3"/>
  <c r="I44" i="3"/>
  <c r="G53" i="3"/>
  <c r="H53" i="3"/>
  <c r="I53" i="3"/>
  <c r="S43" i="16" l="1"/>
  <c r="R43" i="16"/>
  <c r="Q43" i="16"/>
  <c r="P43" i="16"/>
  <c r="O43" i="16"/>
  <c r="N43" i="16"/>
  <c r="U12" i="139" l="1"/>
  <c r="V12" i="139"/>
  <c r="W12" i="139"/>
  <c r="X12" i="139"/>
  <c r="Y12" i="139"/>
  <c r="U14" i="139"/>
  <c r="V14" i="139"/>
  <c r="W14" i="139"/>
  <c r="X14" i="139"/>
  <c r="Y14" i="139"/>
  <c r="U15" i="139"/>
  <c r="V15" i="139"/>
  <c r="W15" i="139"/>
  <c r="X15" i="139"/>
  <c r="Y15" i="139"/>
  <c r="U16" i="139"/>
  <c r="V16" i="139"/>
  <c r="W16" i="139"/>
  <c r="X16" i="139"/>
  <c r="Y16" i="139"/>
  <c r="U17" i="139"/>
  <c r="V17" i="139"/>
  <c r="W17" i="139"/>
  <c r="X17" i="139"/>
  <c r="Y17" i="139"/>
  <c r="U18" i="139"/>
  <c r="V18" i="139"/>
  <c r="W18" i="139"/>
  <c r="X18" i="139"/>
  <c r="Y18" i="139"/>
  <c r="T14" i="139"/>
  <c r="T15" i="139"/>
  <c r="T16" i="139"/>
  <c r="T17" i="139"/>
  <c r="T18" i="139"/>
  <c r="T12" i="139"/>
  <c r="Q18" i="139"/>
  <c r="Q15" i="139"/>
  <c r="Q16" i="139"/>
  <c r="Q17" i="139"/>
  <c r="Q14" i="139"/>
  <c r="Q12" i="139"/>
  <c r="I18" i="139"/>
  <c r="I15" i="139"/>
  <c r="I16" i="139"/>
  <c r="I17" i="139"/>
  <c r="I14" i="139"/>
  <c r="Z17" i="139" l="1"/>
  <c r="Z14" i="139"/>
  <c r="Z15" i="139"/>
  <c r="Z12" i="139"/>
  <c r="Z18" i="139"/>
  <c r="Z16" i="139"/>
  <c r="C19" i="139" l="1"/>
  <c r="D19" i="139"/>
  <c r="E19" i="139"/>
  <c r="F19" i="139"/>
  <c r="G19" i="139"/>
  <c r="H19" i="139"/>
  <c r="P19" i="139"/>
  <c r="O19" i="139"/>
  <c r="N19" i="139"/>
  <c r="M19" i="139"/>
  <c r="L19" i="139"/>
  <c r="K19" i="139"/>
  <c r="X19" i="139" l="1"/>
  <c r="W19" i="139"/>
  <c r="V19" i="139"/>
  <c r="U19" i="139"/>
  <c r="Y19" i="139"/>
  <c r="T19" i="139"/>
  <c r="Q19" i="139"/>
  <c r="I19" i="139"/>
  <c r="Z19" i="139" l="1"/>
  <c r="M33" i="4" l="1"/>
  <c r="L33" i="4"/>
  <c r="K33" i="4"/>
  <c r="M20" i="6"/>
  <c r="L20" i="6"/>
  <c r="K20" i="6"/>
  <c r="C10" i="2" l="1"/>
  <c r="K21" i="6"/>
  <c r="C28" i="10" l="1"/>
  <c r="F21" i="10"/>
  <c r="E21" i="10"/>
  <c r="D21" i="10"/>
  <c r="C21" i="10"/>
  <c r="C18" i="2" s="1"/>
  <c r="C23" i="2" l="1"/>
  <c r="B31" i="164" s="1"/>
  <c r="B25" i="164" s="1"/>
  <c r="C23" i="10"/>
  <c r="D28" i="10"/>
  <c r="D23" i="10"/>
  <c r="C11" i="10" l="1"/>
  <c r="M10" i="10"/>
  <c r="M12" i="10"/>
  <c r="L10" i="10"/>
  <c r="L12" i="10"/>
  <c r="M9" i="10"/>
  <c r="L9" i="10"/>
  <c r="K12" i="10"/>
  <c r="K10" i="10"/>
  <c r="K9" i="10"/>
  <c r="D16" i="156" l="1"/>
  <c r="H28" i="19" l="1"/>
  <c r="E25" i="19"/>
  <c r="E26" i="19"/>
  <c r="E27" i="19"/>
  <c r="E28" i="19"/>
  <c r="E29" i="19"/>
  <c r="E24" i="19"/>
  <c r="E23" i="19"/>
  <c r="E15" i="19"/>
  <c r="E16" i="19"/>
  <c r="E17" i="19"/>
  <c r="E18" i="19"/>
  <c r="E19" i="19"/>
  <c r="E14" i="19"/>
  <c r="E13" i="19"/>
  <c r="E20" i="19" l="1"/>
  <c r="E30" i="19"/>
  <c r="F23" i="10" l="1"/>
  <c r="E23" i="10"/>
  <c r="M20" i="10"/>
  <c r="L20" i="10"/>
  <c r="K20" i="10"/>
  <c r="M19" i="10"/>
  <c r="L19" i="10"/>
  <c r="K19" i="10"/>
  <c r="M18" i="10"/>
  <c r="L18" i="10"/>
  <c r="K18" i="10"/>
  <c r="M17" i="10"/>
  <c r="L17" i="10"/>
  <c r="K17" i="10"/>
  <c r="M16" i="10"/>
  <c r="L16" i="10"/>
  <c r="K16" i="10"/>
  <c r="M15" i="10"/>
  <c r="L15" i="10"/>
  <c r="K15" i="10"/>
  <c r="M14" i="10"/>
  <c r="L14" i="10"/>
  <c r="K14" i="10"/>
  <c r="M13" i="10"/>
  <c r="L13" i="10"/>
  <c r="K13" i="10"/>
  <c r="F11" i="10"/>
  <c r="E11" i="10"/>
  <c r="D11" i="10"/>
  <c r="M71" i="4"/>
  <c r="L71" i="4"/>
  <c r="K71" i="4"/>
  <c r="M11" i="10" l="1"/>
  <c r="O11" i="10"/>
  <c r="P11" i="10"/>
  <c r="N11" i="10"/>
  <c r="K11" i="10"/>
  <c r="L11" i="10"/>
  <c r="M23" i="10"/>
  <c r="O21" i="10"/>
  <c r="P21" i="10"/>
  <c r="M21" i="10"/>
  <c r="L21" i="10"/>
  <c r="K21" i="10"/>
  <c r="N21" i="10"/>
  <c r="I8" i="14" l="1"/>
  <c r="J8" i="14"/>
  <c r="K8" i="14"/>
  <c r="J25" i="12" l="1"/>
  <c r="I25" i="12"/>
  <c r="H25" i="12"/>
  <c r="G25" i="12"/>
  <c r="F25" i="12"/>
  <c r="E25" i="12"/>
  <c r="D25" i="12"/>
  <c r="C25" i="12"/>
  <c r="C11" i="2" l="1"/>
  <c r="I11" i="2"/>
  <c r="H11" i="2"/>
  <c r="G11" i="2"/>
  <c r="F11" i="2"/>
  <c r="E11" i="2"/>
  <c r="D14" i="156" l="1"/>
  <c r="D16" i="4" l="1"/>
  <c r="E16" i="4"/>
  <c r="F16" i="4"/>
  <c r="C16" i="4"/>
  <c r="D53" i="9" l="1"/>
  <c r="K45" i="6" l="1"/>
  <c r="L45" i="6"/>
  <c r="M45" i="6"/>
  <c r="N45" i="6"/>
  <c r="O45" i="6"/>
  <c r="P45" i="6"/>
  <c r="U28" i="16" l="1"/>
  <c r="U27" i="16"/>
  <c r="U26" i="16"/>
  <c r="U25" i="16"/>
  <c r="U24" i="16"/>
  <c r="U23" i="16"/>
  <c r="U22" i="16"/>
  <c r="U18" i="16"/>
  <c r="U17" i="16"/>
  <c r="U16" i="16"/>
  <c r="U15" i="16"/>
  <c r="U14" i="16"/>
  <c r="C34" i="6" l="1"/>
  <c r="P22" i="2" l="1"/>
  <c r="O22" i="2"/>
  <c r="N22" i="2"/>
  <c r="M22" i="2"/>
  <c r="M21" i="2"/>
  <c r="M20" i="2"/>
  <c r="M19" i="2"/>
  <c r="L68" i="5" l="1"/>
  <c r="Y68" i="5" l="1"/>
  <c r="F19" i="16" l="1"/>
  <c r="G12" i="16" l="1"/>
  <c r="H53" i="9" l="1"/>
  <c r="G53" i="9"/>
  <c r="D13" i="80" l="1"/>
  <c r="C13" i="80"/>
  <c r="F10" i="80"/>
  <c r="F11" i="80"/>
  <c r="F12" i="80"/>
  <c r="F9" i="80"/>
  <c r="F13" i="80" l="1"/>
  <c r="V30" i="19"/>
  <c r="U30" i="19"/>
  <c r="S30" i="19"/>
  <c r="R30" i="19"/>
  <c r="P30" i="19"/>
  <c r="O30" i="19"/>
  <c r="M30" i="19"/>
  <c r="L30" i="19"/>
  <c r="J30" i="19"/>
  <c r="I30" i="19"/>
  <c r="G30" i="19"/>
  <c r="F30" i="19"/>
  <c r="D30" i="19"/>
  <c r="C30" i="19"/>
  <c r="V20" i="19"/>
  <c r="U20" i="19"/>
  <c r="S20" i="19"/>
  <c r="R20" i="19"/>
  <c r="P20" i="19"/>
  <c r="O20" i="19"/>
  <c r="M20" i="19"/>
  <c r="L20" i="19"/>
  <c r="J20" i="19"/>
  <c r="I20" i="19"/>
  <c r="G20" i="19"/>
  <c r="F20" i="19"/>
  <c r="D20" i="19"/>
  <c r="D32" i="19" l="1"/>
  <c r="U32" i="19"/>
  <c r="O32" i="19"/>
  <c r="P32" i="19"/>
  <c r="V32" i="19"/>
  <c r="M32" i="19"/>
  <c r="L32" i="19"/>
  <c r="R32" i="19"/>
  <c r="S32" i="19"/>
  <c r="I32" i="19"/>
  <c r="J32" i="19"/>
  <c r="F32" i="19"/>
  <c r="G32" i="19"/>
  <c r="W29" i="19" l="1"/>
  <c r="W28" i="19"/>
  <c r="W27" i="19"/>
  <c r="W26" i="19"/>
  <c r="W25" i="19"/>
  <c r="W24" i="19"/>
  <c r="W23" i="19"/>
  <c r="W19" i="19"/>
  <c r="W18" i="19"/>
  <c r="W17" i="19"/>
  <c r="W16" i="19"/>
  <c r="W15" i="19"/>
  <c r="W14" i="19"/>
  <c r="W13" i="19"/>
  <c r="T29" i="19"/>
  <c r="T28" i="19"/>
  <c r="T27" i="19"/>
  <c r="T26" i="19"/>
  <c r="T25" i="19"/>
  <c r="T24" i="19"/>
  <c r="T23" i="19"/>
  <c r="T19" i="19"/>
  <c r="T18" i="19"/>
  <c r="T17" i="19"/>
  <c r="T16" i="19"/>
  <c r="T15" i="19"/>
  <c r="T14" i="19"/>
  <c r="T13" i="19"/>
  <c r="Q29" i="19"/>
  <c r="Q28" i="19"/>
  <c r="Q27" i="19"/>
  <c r="Q26" i="19"/>
  <c r="Q25" i="19"/>
  <c r="Q24" i="19"/>
  <c r="Q23" i="19"/>
  <c r="Q19" i="19"/>
  <c r="Q18" i="19"/>
  <c r="Q17" i="19"/>
  <c r="Q16" i="19"/>
  <c r="Q15" i="19"/>
  <c r="Q14" i="19"/>
  <c r="Q13" i="19"/>
  <c r="N29" i="19"/>
  <c r="N28" i="19"/>
  <c r="N27" i="19"/>
  <c r="N26" i="19"/>
  <c r="N25" i="19"/>
  <c r="N24" i="19"/>
  <c r="N23" i="19"/>
  <c r="N19" i="19"/>
  <c r="N18" i="19"/>
  <c r="N17" i="19"/>
  <c r="N16" i="19"/>
  <c r="N15" i="19"/>
  <c r="N14" i="19"/>
  <c r="N13" i="19"/>
  <c r="K29" i="19"/>
  <c r="K28" i="19"/>
  <c r="K27" i="19"/>
  <c r="K26" i="19"/>
  <c r="K25" i="19"/>
  <c r="K24" i="19"/>
  <c r="K23" i="19"/>
  <c r="K19" i="19"/>
  <c r="K18" i="19"/>
  <c r="K17" i="19"/>
  <c r="K16" i="19"/>
  <c r="K15" i="19"/>
  <c r="K14" i="19"/>
  <c r="K13" i="19"/>
  <c r="H29" i="19"/>
  <c r="V27" i="16"/>
  <c r="H27" i="19"/>
  <c r="H26" i="19"/>
  <c r="H25" i="19"/>
  <c r="H24" i="19"/>
  <c r="H23" i="19"/>
  <c r="H19" i="19"/>
  <c r="H18" i="19"/>
  <c r="H17" i="19"/>
  <c r="H16" i="19"/>
  <c r="H15" i="19"/>
  <c r="H14" i="19"/>
  <c r="H13" i="19"/>
  <c r="C20" i="19"/>
  <c r="C32" i="19" l="1"/>
  <c r="AA18" i="16"/>
  <c r="X13" i="16"/>
  <c r="Y28" i="16"/>
  <c r="Z12" i="16"/>
  <c r="X12" i="16"/>
  <c r="X14" i="16"/>
  <c r="W17" i="16"/>
  <c r="Y13" i="16"/>
  <c r="Y14" i="16"/>
  <c r="AA17" i="16"/>
  <c r="Y25" i="16"/>
  <c r="Y26" i="16"/>
  <c r="W16" i="16"/>
  <c r="Y27" i="16"/>
  <c r="X15" i="16"/>
  <c r="W13" i="16"/>
  <c r="W15" i="16"/>
  <c r="X17" i="16"/>
  <c r="Z14" i="16"/>
  <c r="Y17" i="16"/>
  <c r="Z15" i="16"/>
  <c r="AA13" i="16"/>
  <c r="Y18" i="16"/>
  <c r="AA14" i="16"/>
  <c r="W14" i="16"/>
  <c r="X16" i="16"/>
  <c r="Y15" i="16"/>
  <c r="Y16" i="16"/>
  <c r="AA12" i="16"/>
  <c r="Y24" i="16"/>
  <c r="Y12" i="16"/>
  <c r="W18" i="16"/>
  <c r="Z13" i="16"/>
  <c r="X18" i="16"/>
  <c r="Z16" i="16"/>
  <c r="Y22" i="16"/>
  <c r="Z17" i="16"/>
  <c r="AA15" i="16"/>
  <c r="W12" i="16"/>
  <c r="Y23" i="16"/>
  <c r="Z18" i="16"/>
  <c r="AA16" i="16"/>
  <c r="AA25" i="16"/>
  <c r="AA24" i="16"/>
  <c r="AA27" i="16"/>
  <c r="AA28" i="16"/>
  <c r="AA26" i="16"/>
  <c r="AA23" i="16"/>
  <c r="Z25" i="16"/>
  <c r="Z23" i="16"/>
  <c r="Z24" i="16"/>
  <c r="Z26" i="16"/>
  <c r="Z27" i="16"/>
  <c r="Z28" i="16"/>
  <c r="X23" i="16"/>
  <c r="X24" i="16"/>
  <c r="X26" i="16"/>
  <c r="X27" i="16"/>
  <c r="X28" i="16"/>
  <c r="X25" i="16"/>
  <c r="W23" i="16"/>
  <c r="W24" i="16"/>
  <c r="W25" i="16"/>
  <c r="W26" i="16"/>
  <c r="W28" i="16"/>
  <c r="W27" i="16"/>
  <c r="V25" i="16"/>
  <c r="V26" i="16"/>
  <c r="V24" i="16"/>
  <c r="V28" i="16"/>
  <c r="V23" i="16"/>
  <c r="AA22" i="16"/>
  <c r="Z22" i="16"/>
  <c r="X22" i="16"/>
  <c r="W22" i="16"/>
  <c r="V22" i="16"/>
  <c r="V12" i="16"/>
  <c r="AC24" i="19"/>
  <c r="AD15" i="19"/>
  <c r="AB23" i="19"/>
  <c r="AB13" i="19"/>
  <c r="AD25" i="19"/>
  <c r="AB14" i="19"/>
  <c r="AB24" i="19"/>
  <c r="AC15" i="19"/>
  <c r="AC25" i="19"/>
  <c r="AD16" i="19"/>
  <c r="AD26" i="19"/>
  <c r="AC14" i="19"/>
  <c r="AA23" i="19"/>
  <c r="AA15" i="19"/>
  <c r="AA25" i="19"/>
  <c r="AB16" i="19"/>
  <c r="AB26" i="19"/>
  <c r="AC17" i="19"/>
  <c r="AC27" i="19"/>
  <c r="AD18" i="19"/>
  <c r="AD28" i="19"/>
  <c r="AB17" i="19"/>
  <c r="AC18" i="19"/>
  <c r="AC28" i="19"/>
  <c r="AD19" i="19"/>
  <c r="AD29" i="19"/>
  <c r="AA26" i="19"/>
  <c r="AA16" i="19"/>
  <c r="AA19" i="19"/>
  <c r="AA29" i="19"/>
  <c r="AC23" i="19"/>
  <c r="AD14" i="19"/>
  <c r="AB27" i="19"/>
  <c r="AA14" i="19"/>
  <c r="AA24" i="19"/>
  <c r="AB15" i="19"/>
  <c r="AB25" i="19"/>
  <c r="AC16" i="19"/>
  <c r="AC26" i="19"/>
  <c r="AD17" i="19"/>
  <c r="AD27" i="19"/>
  <c r="AA17" i="19"/>
  <c r="AB28" i="19"/>
  <c r="Z17" i="19"/>
  <c r="Y17" i="19"/>
  <c r="Z27" i="19"/>
  <c r="Y27" i="19"/>
  <c r="AA18" i="19"/>
  <c r="AA28" i="19"/>
  <c r="AB19" i="19"/>
  <c r="AB29" i="19"/>
  <c r="AD13" i="19"/>
  <c r="AD23" i="19"/>
  <c r="Z25" i="19"/>
  <c r="Y25" i="19"/>
  <c r="AA27" i="19"/>
  <c r="AC19" i="19"/>
  <c r="Z18" i="19"/>
  <c r="Y18" i="19"/>
  <c r="Z28" i="19"/>
  <c r="Y28" i="19"/>
  <c r="AD24" i="19"/>
  <c r="Z15" i="19"/>
  <c r="Y15" i="19"/>
  <c r="Z16" i="19"/>
  <c r="Y16" i="19"/>
  <c r="Z19" i="19"/>
  <c r="Y19" i="19"/>
  <c r="Z29" i="19"/>
  <c r="Y29" i="19"/>
  <c r="AC29" i="19"/>
  <c r="Z26" i="19"/>
  <c r="Y26" i="19"/>
  <c r="AB18" i="19"/>
  <c r="Z23" i="19"/>
  <c r="Y23" i="19"/>
  <c r="Z14" i="19"/>
  <c r="Z24" i="19"/>
  <c r="Y24" i="19"/>
  <c r="AC13" i="19"/>
  <c r="AA13" i="19"/>
  <c r="Z13" i="19"/>
  <c r="Y13" i="19"/>
  <c r="K20" i="19"/>
  <c r="K30" i="19"/>
  <c r="Q20" i="19"/>
  <c r="Q30" i="19"/>
  <c r="W20" i="19"/>
  <c r="W30" i="19"/>
  <c r="H20" i="19"/>
  <c r="H30" i="19"/>
  <c r="N20" i="19"/>
  <c r="N30" i="19"/>
  <c r="T20" i="19"/>
  <c r="T30" i="19"/>
  <c r="Q32" i="19"/>
  <c r="W32" i="19"/>
  <c r="T32" i="19"/>
  <c r="N32" i="19"/>
  <c r="E32" i="19" l="1"/>
  <c r="AD20" i="19"/>
  <c r="AD32" i="19"/>
  <c r="AC30" i="19"/>
  <c r="Z20" i="19"/>
  <c r="AB32" i="19"/>
  <c r="AD30" i="19"/>
  <c r="Z30" i="19"/>
  <c r="Y30" i="19"/>
  <c r="AA30" i="19"/>
  <c r="AB30" i="19"/>
  <c r="AC20" i="19"/>
  <c r="AC32" i="19"/>
  <c r="AA20" i="19"/>
  <c r="AB20" i="19"/>
  <c r="H32" i="19"/>
  <c r="Y32" i="19" l="1"/>
  <c r="M59" i="4" l="1"/>
  <c r="L59" i="4"/>
  <c r="K59" i="4"/>
  <c r="K16" i="3" l="1"/>
  <c r="L16" i="3"/>
  <c r="M16" i="3"/>
  <c r="K28" i="2"/>
  <c r="L28" i="2"/>
  <c r="M28" i="2"/>
  <c r="L24" i="12" l="1"/>
  <c r="K24" i="12"/>
  <c r="L23" i="12"/>
  <c r="K23" i="12"/>
  <c r="L22" i="12"/>
  <c r="K22" i="12"/>
  <c r="L21" i="12"/>
  <c r="K21" i="12"/>
  <c r="L20" i="12"/>
  <c r="K20" i="12"/>
  <c r="L19" i="12"/>
  <c r="K19" i="12"/>
  <c r="J18" i="12"/>
  <c r="I18" i="12"/>
  <c r="H18" i="12"/>
  <c r="G18" i="12"/>
  <c r="F18" i="12"/>
  <c r="E18" i="12"/>
  <c r="D18" i="12"/>
  <c r="C18" i="12"/>
  <c r="L17" i="12"/>
  <c r="K17" i="12"/>
  <c r="L16" i="12"/>
  <c r="K16" i="12"/>
  <c r="K25" i="12" l="1"/>
  <c r="L25" i="12"/>
  <c r="N21" i="12"/>
  <c r="N19" i="12"/>
  <c r="N16" i="12"/>
  <c r="N17" i="12"/>
  <c r="N23" i="12"/>
  <c r="N22" i="12"/>
  <c r="N20" i="12"/>
  <c r="N24" i="12"/>
  <c r="K18" i="12"/>
  <c r="L18" i="12"/>
  <c r="G23" i="11"/>
  <c r="G22" i="11"/>
  <c r="G20" i="11"/>
  <c r="G19" i="11"/>
  <c r="G15" i="11"/>
  <c r="G12" i="11"/>
  <c r="G11" i="11"/>
  <c r="G10" i="11"/>
  <c r="M27" i="10"/>
  <c r="L27" i="10"/>
  <c r="K27" i="10"/>
  <c r="K47" i="6"/>
  <c r="L47" i="6"/>
  <c r="M47" i="6"/>
  <c r="M38" i="6"/>
  <c r="L38" i="6"/>
  <c r="K38" i="6"/>
  <c r="K33" i="6"/>
  <c r="L33" i="6"/>
  <c r="M33" i="6"/>
  <c r="K19" i="6"/>
  <c r="L19" i="6"/>
  <c r="M19" i="6"/>
  <c r="K68" i="3"/>
  <c r="L68" i="3"/>
  <c r="M68" i="3"/>
  <c r="M57" i="3"/>
  <c r="L57" i="3"/>
  <c r="K57" i="3"/>
  <c r="K52" i="3"/>
  <c r="L52" i="3"/>
  <c r="M52" i="3"/>
  <c r="K39" i="3"/>
  <c r="L39" i="3"/>
  <c r="M39" i="3"/>
  <c r="K29" i="3"/>
  <c r="L29" i="3"/>
  <c r="M29" i="3"/>
  <c r="K19" i="3"/>
  <c r="L19" i="3"/>
  <c r="M19" i="3"/>
  <c r="S38" i="16"/>
  <c r="R38" i="16"/>
  <c r="Q38" i="16"/>
  <c r="P38" i="16"/>
  <c r="O38" i="16"/>
  <c r="N38" i="16"/>
  <c r="S37" i="16"/>
  <c r="R37" i="16"/>
  <c r="Q37" i="16"/>
  <c r="P37" i="16"/>
  <c r="O37" i="16"/>
  <c r="N37" i="16"/>
  <c r="S34" i="16"/>
  <c r="R34" i="16"/>
  <c r="Q34" i="16"/>
  <c r="P34" i="16"/>
  <c r="O34" i="16"/>
  <c r="N34" i="16"/>
  <c r="S33" i="16"/>
  <c r="R33" i="16"/>
  <c r="Q33" i="16"/>
  <c r="P33" i="16"/>
  <c r="O33" i="16"/>
  <c r="N33" i="16"/>
  <c r="S28" i="16"/>
  <c r="R28" i="16"/>
  <c r="Q28" i="16"/>
  <c r="P28" i="16"/>
  <c r="O28" i="16"/>
  <c r="N28" i="16"/>
  <c r="S27" i="16"/>
  <c r="R27" i="16"/>
  <c r="Q27" i="16"/>
  <c r="P27" i="16"/>
  <c r="O27" i="16"/>
  <c r="N27" i="16"/>
  <c r="S26" i="16"/>
  <c r="R26" i="16"/>
  <c r="Q26" i="16"/>
  <c r="P26" i="16"/>
  <c r="O26" i="16"/>
  <c r="N26" i="16"/>
  <c r="S25" i="16"/>
  <c r="R25" i="16"/>
  <c r="Q25" i="16"/>
  <c r="P25" i="16"/>
  <c r="O25" i="16"/>
  <c r="N25" i="16"/>
  <c r="S24" i="16"/>
  <c r="R24" i="16"/>
  <c r="Q24" i="16"/>
  <c r="P24" i="16"/>
  <c r="O24" i="16"/>
  <c r="N24" i="16"/>
  <c r="S23" i="16"/>
  <c r="R23" i="16"/>
  <c r="Q23" i="16"/>
  <c r="P23" i="16"/>
  <c r="O23" i="16"/>
  <c r="N23" i="16"/>
  <c r="S22" i="16"/>
  <c r="R22" i="16"/>
  <c r="Q22" i="16"/>
  <c r="P22" i="16"/>
  <c r="O22" i="16"/>
  <c r="N22" i="16"/>
  <c r="S18" i="16"/>
  <c r="R18" i="16"/>
  <c r="Q18" i="16"/>
  <c r="P18" i="16"/>
  <c r="S17" i="16"/>
  <c r="R17" i="16"/>
  <c r="Q17" i="16"/>
  <c r="P17" i="16"/>
  <c r="S16" i="16"/>
  <c r="R16" i="16"/>
  <c r="Q16" i="16"/>
  <c r="P16" i="16"/>
  <c r="S15" i="16"/>
  <c r="R15" i="16"/>
  <c r="Q15" i="16"/>
  <c r="P15" i="16"/>
  <c r="S14" i="16"/>
  <c r="R14" i="16"/>
  <c r="Q14" i="16"/>
  <c r="P14" i="16"/>
  <c r="S13" i="16"/>
  <c r="R13" i="16"/>
  <c r="Q13" i="16"/>
  <c r="P13" i="16"/>
  <c r="S12" i="16"/>
  <c r="R12" i="16"/>
  <c r="Q12" i="16"/>
  <c r="P12" i="16"/>
  <c r="N25" i="12" l="1"/>
  <c r="N18" i="12"/>
  <c r="O12" i="16"/>
  <c r="K31" i="6"/>
  <c r="L31" i="6"/>
  <c r="M31" i="6"/>
  <c r="C53" i="9"/>
  <c r="E53" i="9" l="1"/>
  <c r="M27" i="6"/>
  <c r="O27" i="6"/>
  <c r="N27" i="6"/>
  <c r="P27" i="6"/>
  <c r="U54" i="5" l="1"/>
  <c r="M26" i="10" l="1"/>
  <c r="L26" i="10"/>
  <c r="K26" i="10"/>
  <c r="M53" i="6"/>
  <c r="L53" i="6"/>
  <c r="K53" i="6"/>
  <c r="M51" i="6"/>
  <c r="L51" i="6"/>
  <c r="K51" i="6"/>
  <c r="M44" i="6"/>
  <c r="L44" i="6"/>
  <c r="K44" i="6"/>
  <c r="M43" i="6"/>
  <c r="L43" i="6"/>
  <c r="K43" i="6"/>
  <c r="M42" i="6"/>
  <c r="L42" i="6"/>
  <c r="K42" i="6"/>
  <c r="M41" i="6"/>
  <c r="L41" i="6"/>
  <c r="K41" i="6"/>
  <c r="M37" i="6"/>
  <c r="L37" i="6"/>
  <c r="K37" i="6"/>
  <c r="M32" i="6"/>
  <c r="L32" i="6"/>
  <c r="K32" i="6"/>
  <c r="M26" i="6"/>
  <c r="M25" i="6"/>
  <c r="M24" i="6"/>
  <c r="M18" i="6"/>
  <c r="L18" i="6"/>
  <c r="K18" i="6"/>
  <c r="M17" i="6"/>
  <c r="L17" i="6"/>
  <c r="K17" i="6"/>
  <c r="M16" i="6"/>
  <c r="L16" i="6"/>
  <c r="K16" i="6"/>
  <c r="M15" i="6"/>
  <c r="D11" i="145" s="1"/>
  <c r="L15" i="6"/>
  <c r="K15" i="6"/>
  <c r="M14" i="6"/>
  <c r="L14" i="6"/>
  <c r="K14" i="6"/>
  <c r="M13" i="6"/>
  <c r="D10" i="145" s="1"/>
  <c r="L13" i="6"/>
  <c r="K13" i="6"/>
  <c r="L17" i="3"/>
  <c r="L15" i="3"/>
  <c r="M75" i="3"/>
  <c r="L75" i="3"/>
  <c r="K75" i="3"/>
  <c r="M71" i="3"/>
  <c r="L71" i="3"/>
  <c r="K71" i="3"/>
  <c r="M67" i="3"/>
  <c r="L67" i="3"/>
  <c r="K67" i="3"/>
  <c r="M66" i="3"/>
  <c r="L66" i="3"/>
  <c r="K66" i="3"/>
  <c r="M64" i="3"/>
  <c r="L64" i="3"/>
  <c r="K64" i="3"/>
  <c r="M63" i="3"/>
  <c r="L63" i="3"/>
  <c r="K63" i="3"/>
  <c r="M56" i="3"/>
  <c r="L56" i="3"/>
  <c r="K56" i="3"/>
  <c r="P51" i="3"/>
  <c r="O51" i="3"/>
  <c r="N51" i="3"/>
  <c r="M51" i="3"/>
  <c r="L51" i="3"/>
  <c r="K51" i="3"/>
  <c r="P50" i="3"/>
  <c r="O50" i="3"/>
  <c r="N50" i="3"/>
  <c r="M50" i="3"/>
  <c r="L50" i="3"/>
  <c r="K50" i="3"/>
  <c r="P49" i="3"/>
  <c r="O49" i="3"/>
  <c r="N49" i="3"/>
  <c r="M49" i="3"/>
  <c r="L49" i="3"/>
  <c r="K49" i="3"/>
  <c r="P42" i="3"/>
  <c r="O42" i="3"/>
  <c r="N42" i="3"/>
  <c r="M42" i="3"/>
  <c r="L42" i="3"/>
  <c r="K42" i="3"/>
  <c r="P38" i="3"/>
  <c r="O38" i="3"/>
  <c r="N38" i="3"/>
  <c r="M38" i="3"/>
  <c r="L38" i="3"/>
  <c r="K38" i="3"/>
  <c r="M37" i="3"/>
  <c r="L37" i="3"/>
  <c r="K37" i="3"/>
  <c r="M36" i="3"/>
  <c r="L36" i="3"/>
  <c r="K36" i="3"/>
  <c r="P35" i="3"/>
  <c r="O35" i="3"/>
  <c r="N35" i="3"/>
  <c r="M35" i="3"/>
  <c r="L35" i="3"/>
  <c r="K35" i="3"/>
  <c r="P34" i="3"/>
  <c r="O34" i="3"/>
  <c r="N34" i="3"/>
  <c r="M34" i="3"/>
  <c r="L34" i="3"/>
  <c r="K34" i="3"/>
  <c r="P33" i="3"/>
  <c r="O33" i="3"/>
  <c r="N33" i="3"/>
  <c r="M33" i="3"/>
  <c r="L33" i="3"/>
  <c r="K33" i="3"/>
  <c r="M28" i="3"/>
  <c r="L28" i="3"/>
  <c r="K28" i="3"/>
  <c r="M27" i="3"/>
  <c r="L27" i="3"/>
  <c r="K27" i="3"/>
  <c r="P26" i="3"/>
  <c r="O26" i="3"/>
  <c r="N26" i="3"/>
  <c r="M26" i="3"/>
  <c r="L26" i="3"/>
  <c r="K26" i="3"/>
  <c r="P25" i="3"/>
  <c r="O25" i="3"/>
  <c r="N25" i="3"/>
  <c r="M25" i="3"/>
  <c r="L25" i="3"/>
  <c r="K25" i="3"/>
  <c r="M24" i="3"/>
  <c r="L24" i="3"/>
  <c r="K24" i="3"/>
  <c r="M23" i="3"/>
  <c r="L23" i="3"/>
  <c r="K23" i="3"/>
  <c r="M18" i="3"/>
  <c r="L18" i="3"/>
  <c r="K18" i="3"/>
  <c r="M17" i="3"/>
  <c r="K17" i="3"/>
  <c r="M15" i="3"/>
  <c r="K15" i="3"/>
  <c r="M14" i="3"/>
  <c r="L14" i="3"/>
  <c r="K14" i="3"/>
  <c r="M13" i="3"/>
  <c r="L13" i="3"/>
  <c r="K13" i="3"/>
  <c r="M11" i="3"/>
  <c r="L11" i="3"/>
  <c r="K11" i="3"/>
  <c r="M10" i="3"/>
  <c r="L10" i="3"/>
  <c r="K10" i="3"/>
  <c r="M9" i="3"/>
  <c r="L9" i="3"/>
  <c r="K9" i="3"/>
  <c r="U3" i="49" l="1"/>
  <c r="V3" i="49" l="1"/>
  <c r="L56" i="4" l="1"/>
  <c r="M56" i="4"/>
  <c r="L57" i="4"/>
  <c r="M57" i="4"/>
  <c r="L58" i="4"/>
  <c r="M58" i="4"/>
  <c r="L60" i="4"/>
  <c r="M60" i="4"/>
  <c r="N60" i="4"/>
  <c r="O60" i="4"/>
  <c r="P60" i="4"/>
  <c r="L61" i="4"/>
  <c r="M61" i="4"/>
  <c r="N61" i="4"/>
  <c r="O61" i="4"/>
  <c r="P61" i="4"/>
  <c r="L62" i="4"/>
  <c r="M62" i="4"/>
  <c r="N62" i="4"/>
  <c r="O62" i="4"/>
  <c r="P62" i="4"/>
  <c r="L63" i="4"/>
  <c r="M63" i="4"/>
  <c r="N63" i="4"/>
  <c r="O63" i="4"/>
  <c r="P63" i="4"/>
  <c r="L64" i="4"/>
  <c r="M64" i="4"/>
  <c r="L65" i="4"/>
  <c r="M65" i="4"/>
  <c r="K57" i="4"/>
  <c r="K58" i="4"/>
  <c r="K60" i="4"/>
  <c r="K61" i="4"/>
  <c r="K62" i="4"/>
  <c r="K63" i="4"/>
  <c r="K64" i="4"/>
  <c r="K65" i="4"/>
  <c r="K56" i="4"/>
  <c r="L42" i="4"/>
  <c r="M42" i="4"/>
  <c r="N42" i="4"/>
  <c r="O42" i="4"/>
  <c r="P42" i="4"/>
  <c r="L43" i="4"/>
  <c r="M43" i="4"/>
  <c r="N43" i="4"/>
  <c r="O43" i="4"/>
  <c r="P43" i="4"/>
  <c r="L44" i="4"/>
  <c r="M44" i="4"/>
  <c r="L45" i="4"/>
  <c r="M45" i="4"/>
  <c r="L46" i="4"/>
  <c r="M46" i="4"/>
  <c r="L47" i="4"/>
  <c r="M47" i="4"/>
  <c r="L48" i="4"/>
  <c r="M48" i="4"/>
  <c r="N48" i="4"/>
  <c r="O48" i="4"/>
  <c r="P48" i="4"/>
  <c r="L49" i="4"/>
  <c r="M49" i="4"/>
  <c r="N49" i="4"/>
  <c r="O49" i="4"/>
  <c r="P49" i="4"/>
  <c r="L50" i="4"/>
  <c r="M50" i="4"/>
  <c r="L51" i="4"/>
  <c r="M51" i="4"/>
  <c r="L52" i="4"/>
  <c r="M52" i="4"/>
  <c r="K43" i="4"/>
  <c r="K44" i="4"/>
  <c r="K45" i="4"/>
  <c r="K46" i="4"/>
  <c r="K47" i="4"/>
  <c r="K48" i="4"/>
  <c r="K49" i="4"/>
  <c r="K50" i="4"/>
  <c r="K51" i="4"/>
  <c r="K52" i="4"/>
  <c r="K42" i="4"/>
  <c r="L28" i="4"/>
  <c r="M28" i="4"/>
  <c r="L29" i="4"/>
  <c r="M29" i="4"/>
  <c r="L30" i="4"/>
  <c r="M30" i="4"/>
  <c r="L31" i="4"/>
  <c r="M31" i="4"/>
  <c r="L32" i="4"/>
  <c r="M32" i="4"/>
  <c r="K29" i="4"/>
  <c r="K30" i="4"/>
  <c r="K31" i="4"/>
  <c r="K32" i="4"/>
  <c r="K28" i="4"/>
  <c r="L12" i="4"/>
  <c r="M12" i="4"/>
  <c r="L13" i="4"/>
  <c r="M13" i="4"/>
  <c r="L14" i="4"/>
  <c r="M14" i="4"/>
  <c r="L15" i="4"/>
  <c r="M15" i="4"/>
  <c r="L17" i="4"/>
  <c r="M17" i="4"/>
  <c r="L18" i="4"/>
  <c r="M18" i="4"/>
  <c r="L19" i="4"/>
  <c r="M19" i="4"/>
  <c r="L20" i="4"/>
  <c r="M20" i="4"/>
  <c r="L21" i="4"/>
  <c r="M21" i="4"/>
  <c r="L22" i="4"/>
  <c r="M22" i="4"/>
  <c r="L25" i="4"/>
  <c r="M25" i="4"/>
  <c r="K13" i="4"/>
  <c r="K14" i="4"/>
  <c r="K15" i="4"/>
  <c r="K17" i="4"/>
  <c r="K18" i="4"/>
  <c r="K19" i="4"/>
  <c r="K20" i="4"/>
  <c r="K21" i="4"/>
  <c r="K22" i="4"/>
  <c r="K25" i="4"/>
  <c r="K12" i="4"/>
  <c r="L50" i="2"/>
  <c r="M50" i="2"/>
  <c r="K50" i="2"/>
  <c r="L47" i="2"/>
  <c r="M47" i="2"/>
  <c r="K47" i="2"/>
  <c r="L39" i="2"/>
  <c r="M39" i="2"/>
  <c r="L40" i="2"/>
  <c r="M40" i="2"/>
  <c r="L41" i="2"/>
  <c r="M41" i="2"/>
  <c r="L42" i="2"/>
  <c r="M42" i="2"/>
  <c r="K40" i="2"/>
  <c r="K41" i="2"/>
  <c r="K42" i="2"/>
  <c r="K39" i="2"/>
  <c r="L35" i="2"/>
  <c r="M35" i="2"/>
  <c r="K35" i="2"/>
  <c r="L27" i="2"/>
  <c r="M27" i="2"/>
  <c r="L29" i="2"/>
  <c r="M29" i="2"/>
  <c r="L30" i="2"/>
  <c r="M30" i="2"/>
  <c r="L31" i="2"/>
  <c r="M31" i="2"/>
  <c r="K29" i="2"/>
  <c r="K30" i="2"/>
  <c r="K31" i="2"/>
  <c r="K27" i="2"/>
  <c r="G39" i="16" l="1"/>
  <c r="G29" i="16"/>
  <c r="V29" i="16" l="1"/>
  <c r="G13" i="16" l="1"/>
  <c r="M18" i="13"/>
  <c r="M17" i="13"/>
  <c r="M14" i="13"/>
  <c r="M13" i="13"/>
  <c r="M10" i="13"/>
  <c r="M9" i="13"/>
  <c r="V13" i="16" l="1"/>
  <c r="N13" i="16"/>
  <c r="O13" i="16"/>
  <c r="D69" i="3" l="1"/>
  <c r="D73" i="3" s="1"/>
  <c r="E69" i="3"/>
  <c r="F69" i="3"/>
  <c r="K69" i="3" l="1"/>
  <c r="M69" i="3"/>
  <c r="L69" i="3"/>
  <c r="C53" i="4" l="1"/>
  <c r="F53" i="4"/>
  <c r="E53" i="4"/>
  <c r="D53" i="4"/>
  <c r="M53" i="4" l="1"/>
  <c r="O53" i="4"/>
  <c r="L53" i="4"/>
  <c r="N53" i="4"/>
  <c r="P53" i="4"/>
  <c r="K53" i="4"/>
  <c r="D24" i="4" l="1"/>
  <c r="E24" i="4"/>
  <c r="F24" i="4"/>
  <c r="C24" i="4"/>
  <c r="D23" i="4"/>
  <c r="E23" i="4"/>
  <c r="F23" i="4"/>
  <c r="C23" i="4"/>
  <c r="W8" i="49" l="1"/>
  <c r="K24" i="4"/>
  <c r="K23" i="4"/>
  <c r="M23" i="4"/>
  <c r="L24" i="4"/>
  <c r="L23" i="4"/>
  <c r="M24" i="4"/>
  <c r="C29" i="16"/>
  <c r="C39" i="6"/>
  <c r="C49" i="6" l="1"/>
  <c r="U29" i="16"/>
  <c r="N29" i="16"/>
  <c r="C12" i="2" l="1"/>
  <c r="K16" i="4"/>
  <c r="M16" i="4"/>
  <c r="L16" i="4"/>
  <c r="L31" i="12"/>
  <c r="K31" i="12"/>
  <c r="N31" i="12" l="1"/>
  <c r="F14" i="2" l="1"/>
  <c r="E14" i="2"/>
  <c r="F13" i="2"/>
  <c r="E13" i="2"/>
  <c r="D13" i="2"/>
  <c r="K13" i="2" l="1"/>
  <c r="M13" i="2"/>
  <c r="M14" i="2"/>
  <c r="L13" i="2"/>
  <c r="L14" i="2"/>
  <c r="K14" i="2"/>
  <c r="M20" i="13" l="1"/>
  <c r="L20" i="13"/>
  <c r="K20" i="13"/>
  <c r="J20" i="13"/>
  <c r="I20" i="13"/>
  <c r="H20" i="13"/>
  <c r="G20" i="13"/>
  <c r="F20" i="13"/>
  <c r="E20" i="13"/>
  <c r="D20" i="13"/>
  <c r="J51" i="12"/>
  <c r="I51" i="12"/>
  <c r="H51" i="12"/>
  <c r="G51" i="12"/>
  <c r="F51" i="12"/>
  <c r="E51" i="12"/>
  <c r="D51" i="12"/>
  <c r="C51" i="12"/>
  <c r="J42" i="12"/>
  <c r="I42" i="12"/>
  <c r="H42" i="12"/>
  <c r="G42" i="12"/>
  <c r="F42" i="12"/>
  <c r="E42" i="12"/>
  <c r="D42" i="12"/>
  <c r="C42" i="12"/>
  <c r="J34" i="12"/>
  <c r="I34" i="12"/>
  <c r="H34" i="12"/>
  <c r="G34" i="12"/>
  <c r="F34" i="12"/>
  <c r="E34" i="12"/>
  <c r="D34" i="12"/>
  <c r="C34" i="12"/>
  <c r="L48" i="12"/>
  <c r="K48" i="12"/>
  <c r="L47" i="12"/>
  <c r="K47" i="12"/>
  <c r="L46" i="12"/>
  <c r="K46" i="12"/>
  <c r="L45" i="12"/>
  <c r="K45" i="12"/>
  <c r="L39" i="12"/>
  <c r="K39" i="12"/>
  <c r="L38" i="12"/>
  <c r="K38" i="12"/>
  <c r="L37" i="12"/>
  <c r="K37" i="12"/>
  <c r="L30" i="12"/>
  <c r="K30" i="12"/>
  <c r="L29" i="12"/>
  <c r="K29" i="12"/>
  <c r="L28" i="12"/>
  <c r="K28" i="12"/>
  <c r="D31" i="10"/>
  <c r="C31" i="10"/>
  <c r="F28" i="10"/>
  <c r="E28" i="10"/>
  <c r="H18" i="2"/>
  <c r="H106" i="9"/>
  <c r="F106" i="9"/>
  <c r="I106" i="9"/>
  <c r="G106" i="9"/>
  <c r="D106" i="9"/>
  <c r="C106" i="9"/>
  <c r="H88" i="9"/>
  <c r="G88" i="9"/>
  <c r="D88" i="9"/>
  <c r="C88" i="9"/>
  <c r="J61" i="9"/>
  <c r="E55" i="9"/>
  <c r="I75" i="9"/>
  <c r="H75" i="9"/>
  <c r="G75" i="9"/>
  <c r="D75" i="9"/>
  <c r="H70" i="9"/>
  <c r="I70" i="9"/>
  <c r="G70" i="9"/>
  <c r="D70" i="9"/>
  <c r="J60" i="9"/>
  <c r="G63" i="9"/>
  <c r="H63" i="9"/>
  <c r="D63" i="9"/>
  <c r="C63" i="9"/>
  <c r="E74" i="9"/>
  <c r="E73" i="9"/>
  <c r="E69" i="9"/>
  <c r="E68" i="9"/>
  <c r="E105" i="9"/>
  <c r="E104" i="9"/>
  <c r="E100" i="9"/>
  <c r="E99" i="9"/>
  <c r="E98" i="9"/>
  <c r="E97" i="9"/>
  <c r="E96" i="9"/>
  <c r="E95" i="9"/>
  <c r="E94" i="9"/>
  <c r="E93" i="9"/>
  <c r="E92" i="9"/>
  <c r="E91" i="9"/>
  <c r="E90" i="9"/>
  <c r="E89" i="9"/>
  <c r="E87" i="9"/>
  <c r="E86" i="9"/>
  <c r="E85" i="9"/>
  <c r="E84" i="9"/>
  <c r="E83" i="9"/>
  <c r="E82" i="9"/>
  <c r="E81" i="9"/>
  <c r="E80" i="9"/>
  <c r="E79" i="9"/>
  <c r="E64" i="9"/>
  <c r="E62" i="9"/>
  <c r="E58"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L39" i="16"/>
  <c r="K39" i="16"/>
  <c r="J39" i="16"/>
  <c r="I39" i="16"/>
  <c r="H39" i="16"/>
  <c r="C39" i="16"/>
  <c r="L29" i="16"/>
  <c r="K29" i="16"/>
  <c r="J29" i="16"/>
  <c r="I29" i="16"/>
  <c r="H29" i="16"/>
  <c r="L19" i="16"/>
  <c r="K19" i="16"/>
  <c r="J19" i="16"/>
  <c r="I19" i="16"/>
  <c r="H19" i="16"/>
  <c r="E19" i="16"/>
  <c r="D19" i="16"/>
  <c r="G18" i="16"/>
  <c r="G17" i="16"/>
  <c r="G16" i="16"/>
  <c r="G15" i="16"/>
  <c r="G14" i="16"/>
  <c r="X62" i="5"/>
  <c r="W62" i="5"/>
  <c r="V62" i="5"/>
  <c r="U62" i="5"/>
  <c r="T62" i="5"/>
  <c r="S62" i="5"/>
  <c r="R62" i="5"/>
  <c r="Q62" i="5"/>
  <c r="P62" i="5"/>
  <c r="O62" i="5"/>
  <c r="N62" i="5"/>
  <c r="M62" i="5"/>
  <c r="K62" i="5"/>
  <c r="J62" i="5"/>
  <c r="I62" i="5"/>
  <c r="H62" i="5"/>
  <c r="G62" i="5"/>
  <c r="F62" i="5"/>
  <c r="E62" i="5"/>
  <c r="D62" i="5"/>
  <c r="C62" i="5"/>
  <c r="L66" i="5"/>
  <c r="L61" i="5"/>
  <c r="L60" i="5"/>
  <c r="L59" i="5"/>
  <c r="L56" i="5"/>
  <c r="X54" i="5"/>
  <c r="W54" i="5"/>
  <c r="V54" i="5"/>
  <c r="T54" i="5"/>
  <c r="S54" i="5"/>
  <c r="R54" i="5"/>
  <c r="Q54" i="5"/>
  <c r="P54" i="5"/>
  <c r="O54" i="5"/>
  <c r="N54" i="5"/>
  <c r="M54" i="5"/>
  <c r="K54" i="5"/>
  <c r="J54" i="5"/>
  <c r="I54" i="5"/>
  <c r="H54" i="5"/>
  <c r="G54" i="5"/>
  <c r="F54" i="5"/>
  <c r="E54" i="5"/>
  <c r="D54" i="5"/>
  <c r="C54" i="5"/>
  <c r="L53" i="5"/>
  <c r="L52" i="5"/>
  <c r="L51" i="5"/>
  <c r="L50" i="5"/>
  <c r="L49" i="5"/>
  <c r="L48" i="5"/>
  <c r="L47" i="5"/>
  <c r="L46" i="5"/>
  <c r="L45" i="5"/>
  <c r="L44" i="5"/>
  <c r="L43" i="5"/>
  <c r="L42" i="5"/>
  <c r="L41" i="5"/>
  <c r="L40" i="5"/>
  <c r="L39" i="5"/>
  <c r="L38" i="5"/>
  <c r="L37" i="5"/>
  <c r="L36" i="5"/>
  <c r="L35" i="5"/>
  <c r="L34" i="5"/>
  <c r="L33" i="5"/>
  <c r="L32" i="5"/>
  <c r="L31" i="5"/>
  <c r="L30" i="5"/>
  <c r="L29" i="5"/>
  <c r="L28" i="5"/>
  <c r="L27" i="5"/>
  <c r="L26" i="5"/>
  <c r="L25" i="5"/>
  <c r="L24" i="5"/>
  <c r="L23" i="5"/>
  <c r="L22" i="5"/>
  <c r="L21" i="5"/>
  <c r="L20" i="5"/>
  <c r="L19" i="5"/>
  <c r="L18" i="5"/>
  <c r="L17" i="5"/>
  <c r="L16" i="5"/>
  <c r="L15" i="5"/>
  <c r="L14" i="5"/>
  <c r="L13" i="5"/>
  <c r="L12" i="5"/>
  <c r="L11" i="5"/>
  <c r="L10" i="5"/>
  <c r="L9" i="5"/>
  <c r="F39" i="6"/>
  <c r="E39" i="6"/>
  <c r="D39" i="6"/>
  <c r="F34" i="6"/>
  <c r="E34" i="6"/>
  <c r="D34" i="6"/>
  <c r="J95" i="9" l="1"/>
  <c r="Z29" i="16"/>
  <c r="J83" i="9"/>
  <c r="J96" i="9"/>
  <c r="D65" i="9"/>
  <c r="J55" i="9"/>
  <c r="Y29" i="16"/>
  <c r="J82" i="9"/>
  <c r="C65" i="9"/>
  <c r="AA29" i="16"/>
  <c r="J84" i="9"/>
  <c r="J97" i="9"/>
  <c r="H65" i="9"/>
  <c r="N39" i="16"/>
  <c r="J85" i="9"/>
  <c r="J98" i="9"/>
  <c r="G65" i="9"/>
  <c r="C101" i="9"/>
  <c r="J86" i="9"/>
  <c r="J99" i="9"/>
  <c r="D101" i="9"/>
  <c r="J87" i="9"/>
  <c r="J100" i="9"/>
  <c r="G101" i="9"/>
  <c r="H101" i="9"/>
  <c r="J90" i="9"/>
  <c r="J105" i="9"/>
  <c r="J79" i="9"/>
  <c r="J92" i="9"/>
  <c r="J69" i="9"/>
  <c r="J64" i="9"/>
  <c r="J91" i="9"/>
  <c r="J68" i="9"/>
  <c r="W29" i="16"/>
  <c r="J80" i="9"/>
  <c r="J93" i="9"/>
  <c r="X29" i="16"/>
  <c r="J81" i="9"/>
  <c r="J94" i="9"/>
  <c r="J74" i="9"/>
  <c r="F108" i="9"/>
  <c r="D19" i="2" s="1"/>
  <c r="Y33" i="5"/>
  <c r="Y11" i="5"/>
  <c r="Y20" i="5"/>
  <c r="Y32" i="5"/>
  <c r="Y44" i="5"/>
  <c r="Y23" i="5"/>
  <c r="Y47" i="5"/>
  <c r="Y38" i="5"/>
  <c r="Y15" i="5"/>
  <c r="Y27" i="5"/>
  <c r="Y39" i="5"/>
  <c r="Y51" i="5"/>
  <c r="Y19" i="5"/>
  <c r="Y31" i="5"/>
  <c r="Y43" i="5"/>
  <c r="Y35" i="5"/>
  <c r="Y26" i="5"/>
  <c r="Y50" i="5"/>
  <c r="Y16" i="5"/>
  <c r="Y28" i="5"/>
  <c r="Y40" i="5"/>
  <c r="Y60" i="5"/>
  <c r="Y17" i="5"/>
  <c r="Y21" i="5"/>
  <c r="Y45" i="5"/>
  <c r="Y10" i="5"/>
  <c r="Y22" i="5"/>
  <c r="Y34" i="5"/>
  <c r="Y46" i="5"/>
  <c r="Y12" i="5"/>
  <c r="Y24" i="5"/>
  <c r="Y36" i="5"/>
  <c r="Y48" i="5"/>
  <c r="U64" i="5"/>
  <c r="Y13" i="5"/>
  <c r="Y25" i="5"/>
  <c r="Y37" i="5"/>
  <c r="Y49" i="5"/>
  <c r="Y14" i="5"/>
  <c r="Y56" i="5"/>
  <c r="Y29" i="5"/>
  <c r="Y41" i="5"/>
  <c r="Y53" i="5"/>
  <c r="Y18" i="5"/>
  <c r="Y30" i="5"/>
  <c r="Y42" i="5"/>
  <c r="Y66" i="5"/>
  <c r="V17" i="16"/>
  <c r="V14" i="16"/>
  <c r="V18" i="16"/>
  <c r="V15" i="16"/>
  <c r="I31" i="16"/>
  <c r="H31" i="16"/>
  <c r="L31" i="16"/>
  <c r="J31" i="16"/>
  <c r="K31" i="16"/>
  <c r="V16" i="16"/>
  <c r="Y61" i="5"/>
  <c r="E49" i="6"/>
  <c r="D49" i="6"/>
  <c r="F49" i="6"/>
  <c r="AA19" i="16"/>
  <c r="Z19" i="16"/>
  <c r="Y19" i="16"/>
  <c r="X19" i="16"/>
  <c r="W19" i="16"/>
  <c r="G53" i="12"/>
  <c r="E53" i="12"/>
  <c r="J51" i="9"/>
  <c r="D18" i="2"/>
  <c r="E18" i="2"/>
  <c r="G18" i="2"/>
  <c r="F18" i="2"/>
  <c r="I18" i="2"/>
  <c r="N48" i="12"/>
  <c r="N30" i="12"/>
  <c r="N45" i="12"/>
  <c r="N37" i="12"/>
  <c r="N46" i="12"/>
  <c r="N28" i="12"/>
  <c r="N38" i="12"/>
  <c r="N47" i="12"/>
  <c r="N29" i="12"/>
  <c r="N39" i="12"/>
  <c r="J53" i="12"/>
  <c r="C53" i="12"/>
  <c r="H53" i="12"/>
  <c r="F53" i="12"/>
  <c r="I53" i="12"/>
  <c r="D53" i="12"/>
  <c r="I108" i="9"/>
  <c r="D22" i="2" s="1"/>
  <c r="J89" i="9"/>
  <c r="G19" i="16"/>
  <c r="N34" i="6"/>
  <c r="P34" i="6"/>
  <c r="N39" i="6"/>
  <c r="P39" i="6"/>
  <c r="Q39" i="16"/>
  <c r="S39" i="16"/>
  <c r="L34" i="6"/>
  <c r="K34" i="6"/>
  <c r="L39" i="6"/>
  <c r="K39" i="6"/>
  <c r="P19" i="16"/>
  <c r="R19" i="16"/>
  <c r="Q29" i="16"/>
  <c r="S29" i="16"/>
  <c r="M21" i="6"/>
  <c r="O21" i="6"/>
  <c r="M34" i="6"/>
  <c r="O34" i="6"/>
  <c r="M39" i="6"/>
  <c r="O39" i="6"/>
  <c r="Q19" i="16"/>
  <c r="S19" i="16"/>
  <c r="P29" i="16"/>
  <c r="O29" i="16"/>
  <c r="R29" i="16"/>
  <c r="P39" i="16"/>
  <c r="O39" i="16"/>
  <c r="R39" i="16"/>
  <c r="M28" i="10"/>
  <c r="O28" i="10"/>
  <c r="L21" i="6"/>
  <c r="N21" i="6"/>
  <c r="P21" i="6"/>
  <c r="L28" i="10"/>
  <c r="K28" i="10"/>
  <c r="N28" i="10"/>
  <c r="P28" i="10"/>
  <c r="O14" i="16"/>
  <c r="N14" i="16"/>
  <c r="O15" i="16"/>
  <c r="N15" i="16"/>
  <c r="N16" i="16"/>
  <c r="O16" i="16"/>
  <c r="O17" i="16"/>
  <c r="N17" i="16"/>
  <c r="O18" i="16"/>
  <c r="N18" i="16"/>
  <c r="Y52" i="5"/>
  <c r="L34" i="12"/>
  <c r="J58" i="9"/>
  <c r="L42" i="12"/>
  <c r="E63" i="9"/>
  <c r="J62" i="9"/>
  <c r="K42" i="12"/>
  <c r="J8" i="9"/>
  <c r="J10" i="9"/>
  <c r="J12" i="9"/>
  <c r="J14" i="9"/>
  <c r="J16" i="9"/>
  <c r="J18" i="9"/>
  <c r="J20" i="9"/>
  <c r="J22" i="9"/>
  <c r="J24" i="9"/>
  <c r="J26" i="9"/>
  <c r="J28" i="9"/>
  <c r="J30" i="9"/>
  <c r="J32" i="9"/>
  <c r="J34" i="9"/>
  <c r="J36" i="9"/>
  <c r="J38" i="9"/>
  <c r="J40" i="9"/>
  <c r="J42" i="9"/>
  <c r="J44" i="9"/>
  <c r="J46" i="9"/>
  <c r="J48" i="9"/>
  <c r="J50" i="9"/>
  <c r="J52" i="9"/>
  <c r="J9" i="9"/>
  <c r="J11" i="9"/>
  <c r="J13" i="9"/>
  <c r="J15" i="9"/>
  <c r="J17" i="9"/>
  <c r="J19" i="9"/>
  <c r="J21" i="9"/>
  <c r="J23" i="9"/>
  <c r="J25" i="9"/>
  <c r="J27" i="9"/>
  <c r="J29" i="9"/>
  <c r="J31" i="9"/>
  <c r="J33" i="9"/>
  <c r="J35" i="9"/>
  <c r="J37" i="9"/>
  <c r="J39" i="9"/>
  <c r="J41" i="9"/>
  <c r="J43" i="9"/>
  <c r="J45" i="9"/>
  <c r="J47" i="9"/>
  <c r="J49" i="9"/>
  <c r="K34" i="12"/>
  <c r="K51" i="12"/>
  <c r="L51" i="12"/>
  <c r="D10" i="2"/>
  <c r="F10" i="2"/>
  <c r="H10" i="2"/>
  <c r="E10" i="2"/>
  <c r="G10" i="2"/>
  <c r="I10" i="2"/>
  <c r="L54" i="5"/>
  <c r="D64" i="5"/>
  <c r="F64" i="5"/>
  <c r="H64" i="5"/>
  <c r="J64" i="5"/>
  <c r="M64" i="5"/>
  <c r="O64" i="5"/>
  <c r="P64" i="5"/>
  <c r="R64" i="5"/>
  <c r="T64" i="5"/>
  <c r="V64" i="5"/>
  <c r="X64" i="5"/>
  <c r="C64" i="5"/>
  <c r="E64" i="5"/>
  <c r="G64" i="5"/>
  <c r="I64" i="5"/>
  <c r="K64" i="5"/>
  <c r="N64" i="5"/>
  <c r="Q64" i="5"/>
  <c r="S64" i="5"/>
  <c r="W64" i="5"/>
  <c r="C20" i="13"/>
  <c r="L62" i="5"/>
  <c r="Y59" i="5"/>
  <c r="Y9" i="5"/>
  <c r="E106" i="9"/>
  <c r="E75" i="9"/>
  <c r="E70" i="9"/>
  <c r="J73" i="9"/>
  <c r="J104" i="9"/>
  <c r="E88" i="9"/>
  <c r="F23" i="2" l="1"/>
  <c r="E31" i="164" s="1"/>
  <c r="E25" i="164" s="1"/>
  <c r="E23" i="2"/>
  <c r="D31" i="164" s="1"/>
  <c r="D25" i="164" s="1"/>
  <c r="C108" i="9"/>
  <c r="G108" i="9"/>
  <c r="D108" i="9"/>
  <c r="H108" i="9"/>
  <c r="L22" i="2"/>
  <c r="K22" i="2"/>
  <c r="K19" i="2"/>
  <c r="L19" i="2"/>
  <c r="J70" i="9"/>
  <c r="D20" i="2"/>
  <c r="D23" i="2" s="1"/>
  <c r="D21" i="2"/>
  <c r="C33" i="164" s="1"/>
  <c r="E65" i="9"/>
  <c r="J75" i="9"/>
  <c r="J88" i="9"/>
  <c r="E101" i="9"/>
  <c r="K18" i="2"/>
  <c r="V19" i="16"/>
  <c r="G31" i="16"/>
  <c r="J106" i="9"/>
  <c r="Y62" i="5"/>
  <c r="N18" i="2"/>
  <c r="L23" i="10"/>
  <c r="K23" i="10"/>
  <c r="M18" i="2"/>
  <c r="L18" i="2"/>
  <c r="O18" i="2"/>
  <c r="P18" i="2"/>
  <c r="N51" i="12"/>
  <c r="N34" i="12"/>
  <c r="N42" i="12"/>
  <c r="L53" i="12"/>
  <c r="K53" i="12"/>
  <c r="J53" i="9"/>
  <c r="D25" i="6"/>
  <c r="O49" i="6"/>
  <c r="L49" i="6"/>
  <c r="K49" i="6"/>
  <c r="Y31" i="16"/>
  <c r="P49" i="6"/>
  <c r="Z31" i="16"/>
  <c r="X31" i="16"/>
  <c r="N49" i="6"/>
  <c r="M49" i="6"/>
  <c r="O19" i="16"/>
  <c r="D26" i="6"/>
  <c r="M10" i="2"/>
  <c r="O10" i="2"/>
  <c r="N11" i="2"/>
  <c r="N10" i="2"/>
  <c r="P11" i="2"/>
  <c r="P10" i="2"/>
  <c r="L10" i="2"/>
  <c r="M11" i="2"/>
  <c r="O11" i="2"/>
  <c r="Y54" i="5"/>
  <c r="H12" i="2"/>
  <c r="D12" i="2"/>
  <c r="I12" i="2"/>
  <c r="E12" i="2"/>
  <c r="F12" i="2"/>
  <c r="G12" i="2"/>
  <c r="L64" i="5"/>
  <c r="E108" i="9" l="1"/>
  <c r="R3" i="49"/>
  <c r="L21" i="2"/>
  <c r="K21" i="2"/>
  <c r="K20" i="2"/>
  <c r="L20" i="2"/>
  <c r="J101" i="9"/>
  <c r="Y64" i="5"/>
  <c r="L41" i="16"/>
  <c r="AA31" i="16"/>
  <c r="K41" i="16"/>
  <c r="J41" i="16"/>
  <c r="G9" i="6" s="1"/>
  <c r="I41" i="16"/>
  <c r="H41" i="16"/>
  <c r="D24" i="6"/>
  <c r="D27" i="6" s="1"/>
  <c r="N53" i="12"/>
  <c r="K32" i="19"/>
  <c r="Q31" i="16"/>
  <c r="S31" i="16"/>
  <c r="P31" i="16"/>
  <c r="R31" i="16"/>
  <c r="V31" i="16"/>
  <c r="K25" i="6"/>
  <c r="L25" i="6"/>
  <c r="K26" i="6"/>
  <c r="L26" i="6"/>
  <c r="N12" i="2"/>
  <c r="P12" i="2"/>
  <c r="O12" i="2"/>
  <c r="M12" i="2"/>
  <c r="L12" i="2"/>
  <c r="J63" i="9"/>
  <c r="F66" i="4"/>
  <c r="E66" i="4"/>
  <c r="D66" i="4"/>
  <c r="C66" i="4"/>
  <c r="F73" i="3"/>
  <c r="E73" i="3"/>
  <c r="F58" i="3"/>
  <c r="E58" i="3"/>
  <c r="D58" i="3"/>
  <c r="C58" i="3"/>
  <c r="F53" i="3"/>
  <c r="E53" i="3"/>
  <c r="D53" i="3"/>
  <c r="C53" i="3"/>
  <c r="F40" i="3"/>
  <c r="E40" i="3"/>
  <c r="D40" i="3"/>
  <c r="C40" i="3"/>
  <c r="C31" i="164" l="1"/>
  <c r="C25" i="164" s="1"/>
  <c r="J65" i="9"/>
  <c r="J108" i="9" s="1"/>
  <c r="W31" i="16"/>
  <c r="I9" i="6"/>
  <c r="H9" i="6"/>
  <c r="F9" i="6"/>
  <c r="E9" i="6"/>
  <c r="G41" i="16"/>
  <c r="K24" i="6"/>
  <c r="AA32" i="19"/>
  <c r="Z32" i="19"/>
  <c r="L24" i="6"/>
  <c r="L53" i="3"/>
  <c r="N53" i="3"/>
  <c r="P53" i="3"/>
  <c r="K58" i="3"/>
  <c r="M58" i="3"/>
  <c r="O58" i="3"/>
  <c r="K40" i="3"/>
  <c r="M40" i="3"/>
  <c r="O40" i="3"/>
  <c r="M73" i="3"/>
  <c r="L73" i="3"/>
  <c r="O73" i="3"/>
  <c r="L40" i="3"/>
  <c r="N40" i="3"/>
  <c r="P40" i="3"/>
  <c r="K53" i="3"/>
  <c r="M53" i="3"/>
  <c r="O53" i="3"/>
  <c r="L58" i="3"/>
  <c r="N58" i="3"/>
  <c r="P58" i="3"/>
  <c r="K73" i="3"/>
  <c r="N73" i="3"/>
  <c r="P73" i="3"/>
  <c r="R41" i="16"/>
  <c r="P41" i="16"/>
  <c r="S41" i="16"/>
  <c r="Q41" i="16"/>
  <c r="O31" i="16"/>
  <c r="L66" i="4"/>
  <c r="N66" i="4"/>
  <c r="P66" i="4"/>
  <c r="K66" i="4"/>
  <c r="M66" i="4"/>
  <c r="O66" i="4"/>
  <c r="E16" i="156" l="1"/>
  <c r="F55" i="6"/>
  <c r="E55" i="6"/>
  <c r="I9" i="2"/>
  <c r="D11" i="2"/>
  <c r="L27" i="6"/>
  <c r="K27" i="6"/>
  <c r="F9" i="2"/>
  <c r="N9" i="6"/>
  <c r="M9" i="6"/>
  <c r="E9" i="2"/>
  <c r="P9" i="6"/>
  <c r="H9" i="2"/>
  <c r="G9" i="2"/>
  <c r="O9" i="6"/>
  <c r="O41" i="16"/>
  <c r="D9" i="6"/>
  <c r="E14" i="156" l="1"/>
  <c r="D55" i="6"/>
  <c r="P9" i="2"/>
  <c r="M9" i="2"/>
  <c r="O9" i="2"/>
  <c r="P55" i="6"/>
  <c r="M55" i="6"/>
  <c r="N55" i="6"/>
  <c r="O55" i="6"/>
  <c r="N9" i="2"/>
  <c r="L9" i="6"/>
  <c r="D9" i="2"/>
  <c r="L11" i="2"/>
  <c r="L55" i="6" l="1"/>
  <c r="L9" i="2"/>
  <c r="F12" i="3"/>
  <c r="E12" i="3"/>
  <c r="D12" i="3"/>
  <c r="D30" i="3" l="1"/>
  <c r="E30" i="3"/>
  <c r="F30" i="3"/>
  <c r="C30" i="3"/>
  <c r="F20" i="3"/>
  <c r="E20" i="3"/>
  <c r="D20" i="3"/>
  <c r="O30" i="3" l="1"/>
  <c r="M30" i="3"/>
  <c r="K30" i="3"/>
  <c r="P30" i="3"/>
  <c r="N30" i="3"/>
  <c r="L30" i="3"/>
  <c r="N20" i="3"/>
  <c r="P20" i="3"/>
  <c r="O20" i="3"/>
  <c r="L20" i="3"/>
  <c r="M20" i="3"/>
  <c r="E44" i="3"/>
  <c r="I46" i="3"/>
  <c r="F44" i="3"/>
  <c r="D44" i="3"/>
  <c r="E22" i="156" s="1"/>
  <c r="C44" i="3"/>
  <c r="D22" i="156" s="1"/>
  <c r="C20" i="3"/>
  <c r="C12" i="3"/>
  <c r="I60" i="3" l="1"/>
  <c r="K44" i="3"/>
  <c r="F46" i="3"/>
  <c r="N44" i="3"/>
  <c r="G46" i="3"/>
  <c r="O44" i="3"/>
  <c r="D46" i="3"/>
  <c r="L44" i="3"/>
  <c r="H46" i="3"/>
  <c r="P44" i="3"/>
  <c r="E46" i="3"/>
  <c r="M44" i="3"/>
  <c r="K20" i="3"/>
  <c r="K23" i="2"/>
  <c r="M23" i="2"/>
  <c r="O23" i="2"/>
  <c r="L23" i="2"/>
  <c r="N23" i="2"/>
  <c r="P23" i="2"/>
  <c r="C46" i="3"/>
  <c r="F15" i="2"/>
  <c r="E15" i="2"/>
  <c r="D15" i="2"/>
  <c r="D14" i="164" l="1"/>
  <c r="D21" i="164"/>
  <c r="D40" i="164"/>
  <c r="D38" i="164" s="1"/>
  <c r="C40" i="164"/>
  <c r="C38" i="164" s="1"/>
  <c r="C14" i="164"/>
  <c r="C21" i="164"/>
  <c r="E14" i="164"/>
  <c r="E21" i="164"/>
  <c r="E40" i="164"/>
  <c r="E38" i="164" s="1"/>
  <c r="E15" i="156"/>
  <c r="F60" i="3"/>
  <c r="D60" i="3"/>
  <c r="E23" i="156" s="1"/>
  <c r="G60" i="3"/>
  <c r="P46" i="3"/>
  <c r="H60" i="3"/>
  <c r="M46" i="3"/>
  <c r="L46" i="3"/>
  <c r="O46" i="3"/>
  <c r="N46" i="3"/>
  <c r="E60" i="3"/>
  <c r="C60" i="3"/>
  <c r="D23" i="156" s="1"/>
  <c r="K46" i="3"/>
  <c r="M15" i="2"/>
  <c r="O15" i="2"/>
  <c r="L15" i="2"/>
  <c r="N15" i="2"/>
  <c r="P15" i="2"/>
  <c r="D25" i="2"/>
  <c r="C12" i="164" s="1"/>
  <c r="F25" i="2"/>
  <c r="E12" i="164" s="1"/>
  <c r="H25" i="2"/>
  <c r="G12" i="164" s="1"/>
  <c r="E25" i="2"/>
  <c r="D12" i="164" s="1"/>
  <c r="G25" i="2"/>
  <c r="F12" i="164" s="1"/>
  <c r="I25" i="2"/>
  <c r="H12" i="164" s="1"/>
  <c r="F11" i="164" l="1"/>
  <c r="F10" i="164"/>
  <c r="G11" i="164"/>
  <c r="G10" i="164"/>
  <c r="H10" i="164"/>
  <c r="H11" i="164"/>
  <c r="E10" i="164"/>
  <c r="E11" i="164"/>
  <c r="D10" i="164"/>
  <c r="D11" i="164"/>
  <c r="C10" i="164"/>
  <c r="C11" i="164"/>
  <c r="U5" i="49"/>
  <c r="N60" i="3"/>
  <c r="O60" i="3"/>
  <c r="L60" i="3"/>
  <c r="P60" i="3"/>
  <c r="M60" i="3"/>
  <c r="K60" i="3"/>
  <c r="M25" i="2"/>
  <c r="P25" i="2"/>
  <c r="L25" i="2"/>
  <c r="O25" i="2"/>
  <c r="N25" i="2"/>
  <c r="E33" i="2"/>
  <c r="F33" i="2"/>
  <c r="D33" i="2"/>
  <c r="V5" i="49" l="1"/>
  <c r="E17" i="156"/>
  <c r="R5" i="49"/>
  <c r="D9" i="4"/>
  <c r="E9" i="4"/>
  <c r="M33" i="2"/>
  <c r="F9" i="4"/>
  <c r="I68" i="4"/>
  <c r="L33" i="2"/>
  <c r="D37" i="2"/>
  <c r="D44" i="2" s="1"/>
  <c r="F37" i="2"/>
  <c r="E37" i="2"/>
  <c r="F35" i="4" l="1"/>
  <c r="E35" i="4"/>
  <c r="D35" i="4"/>
  <c r="F44" i="2"/>
  <c r="M37" i="2"/>
  <c r="L37" i="2"/>
  <c r="E48" i="2"/>
  <c r="E44" i="2"/>
  <c r="F48" i="2"/>
  <c r="D48" i="2"/>
  <c r="W7" i="49" l="1"/>
  <c r="E18" i="156"/>
  <c r="L9" i="4"/>
  <c r="L48" i="2"/>
  <c r="N44" i="2"/>
  <c r="L44" i="2"/>
  <c r="P44" i="2"/>
  <c r="M9" i="4"/>
  <c r="M48" i="2"/>
  <c r="M44" i="2"/>
  <c r="O44" i="2"/>
  <c r="D39" i="4"/>
  <c r="C20" i="164" s="1"/>
  <c r="F39" i="4"/>
  <c r="E20" i="164" s="1"/>
  <c r="H68" i="4"/>
  <c r="E39" i="4"/>
  <c r="D20" i="164" s="1"/>
  <c r="G68" i="4"/>
  <c r="C18" i="164" l="1"/>
  <c r="C19" i="164"/>
  <c r="E18" i="164"/>
  <c r="E19" i="164"/>
  <c r="D18" i="164"/>
  <c r="D19" i="164"/>
  <c r="E26" i="156"/>
  <c r="F68" i="4"/>
  <c r="E68" i="4"/>
  <c r="D68" i="4"/>
  <c r="M35" i="4"/>
  <c r="L35" i="4"/>
  <c r="P68" i="4"/>
  <c r="E31" i="156" l="1"/>
  <c r="K37" i="4"/>
  <c r="L37" i="4"/>
  <c r="P39" i="4"/>
  <c r="N39" i="4"/>
  <c r="M39" i="4"/>
  <c r="M37" i="4"/>
  <c r="L39" i="4"/>
  <c r="L68" i="4"/>
  <c r="N68" i="4"/>
  <c r="O68" i="4"/>
  <c r="M68" i="4"/>
  <c r="O39" i="4" l="1"/>
  <c r="Y14" i="19" l="1"/>
  <c r="U13" i="16"/>
  <c r="Y20" i="19" l="1"/>
  <c r="K10" i="2" l="1"/>
  <c r="K11" i="2" l="1"/>
  <c r="K12" i="2" l="1"/>
  <c r="C19" i="16" l="1"/>
  <c r="N12" i="16"/>
  <c r="U12" i="16"/>
  <c r="N19" i="16" l="1"/>
  <c r="U19" i="16"/>
  <c r="C31" i="16"/>
  <c r="N31" i="16" l="1"/>
  <c r="C41" i="16"/>
  <c r="U31" i="16"/>
  <c r="C9" i="6" l="1"/>
  <c r="N41" i="16"/>
  <c r="C55" i="6" l="1"/>
  <c r="C9" i="2"/>
  <c r="K9" i="6"/>
  <c r="K55" i="6" l="1"/>
  <c r="C15" i="2"/>
  <c r="K9" i="2"/>
  <c r="B14" i="164" l="1"/>
  <c r="B21" i="164"/>
  <c r="B40" i="164"/>
  <c r="B38" i="164" s="1"/>
  <c r="D15" i="156"/>
  <c r="K15" i="2"/>
  <c r="C25" i="2"/>
  <c r="B12" i="164" s="1"/>
  <c r="B10" i="164" l="1"/>
  <c r="B11" i="164"/>
  <c r="U4" i="49"/>
  <c r="C33" i="2"/>
  <c r="K25" i="2"/>
  <c r="D17" i="156" l="1"/>
  <c r="V4" i="49"/>
  <c r="K33" i="2"/>
  <c r="C9" i="4"/>
  <c r="C37" i="2"/>
  <c r="C44" i="2" l="1"/>
  <c r="K37" i="2"/>
  <c r="C48" i="2"/>
  <c r="K9" i="4"/>
  <c r="C35" i="4"/>
  <c r="D18" i="156" l="1"/>
  <c r="K35" i="4"/>
  <c r="C39" i="4"/>
  <c r="B20" i="164" s="1"/>
  <c r="K48" i="2"/>
  <c r="K44" i="2"/>
  <c r="B18" i="164" l="1"/>
  <c r="B19" i="164"/>
  <c r="D26" i="156"/>
  <c r="K39" i="4"/>
  <c r="C68" i="4"/>
  <c r="R4" i="49" l="1"/>
  <c r="D31" i="156"/>
  <c r="K68" i="4"/>
  <c r="C72" i="4"/>
  <c r="D70" i="4" l="1"/>
  <c r="K70" i="4" l="1"/>
  <c r="D72" i="4"/>
  <c r="E70" i="4" l="1"/>
  <c r="K72" i="4"/>
  <c r="E72" i="4" l="1"/>
  <c r="L70" i="4"/>
  <c r="F70" i="4" l="1"/>
  <c r="L72" i="4"/>
  <c r="F72" i="4" l="1"/>
  <c r="M70" i="4"/>
  <c r="G70" i="4" l="1"/>
  <c r="M72" i="4"/>
  <c r="U6" i="49" l="1"/>
  <c r="G72" i="4"/>
  <c r="N70" i="4"/>
  <c r="N72" i="4" l="1"/>
  <c r="H70" i="4"/>
  <c r="W6" i="49"/>
  <c r="V6" i="49" l="1"/>
  <c r="O70" i="4"/>
  <c r="H72" i="4"/>
  <c r="W10" i="49" l="1"/>
  <c r="W11" i="49" s="1"/>
  <c r="I70" i="4"/>
  <c r="O72" i="4"/>
  <c r="I72" i="4" l="1"/>
  <c r="P70" i="4"/>
  <c r="P72" i="4" l="1"/>
  <c r="R6" i="49" l="1"/>
  <c r="S2" i="49" l="1"/>
  <c r="S4" i="49" l="1"/>
  <c r="S6" i="49"/>
  <c r="S3" i="49"/>
  <c r="S5" i="49"/>
  <c r="S7" i="49" l="1"/>
</calcChain>
</file>

<file path=xl/sharedStrings.xml><?xml version="1.0" encoding="utf-8"?>
<sst xmlns="http://schemas.openxmlformats.org/spreadsheetml/2006/main" count="2080" uniqueCount="914">
  <si>
    <t>Validation errors</t>
  </si>
  <si>
    <t>Validation warnings</t>
  </si>
  <si>
    <t>Explained</t>
  </si>
  <si>
    <t>Annual Financial Return 2026 (AFR26)</t>
  </si>
  <si>
    <t>T16</t>
  </si>
  <si>
    <t>For the financial year ending 2026</t>
  </si>
  <si>
    <t>T0</t>
  </si>
  <si>
    <t xml:space="preserve"> Sample workbook</t>
  </si>
  <si>
    <t>T1</t>
  </si>
  <si>
    <t>All providers required to complete the Annual Financial Return 2026 will be issued their own bespoke workbook, which will be available to download from the Office for Students portal. You should not use this sample workbook for your submission, and you will not be able to submit it to the portal.</t>
  </si>
  <si>
    <t>T2</t>
  </si>
  <si>
    <t>This sample workbook shows the full scope of data covered by the Annual Financial Return. Your provider may not be required to complete some of these tables or some of the rows within these tables. The bespoke workbook that you download from the OfS portal will clearly show those elements of the financial workbook requiring data input from you.</t>
  </si>
  <si>
    <t>T3</t>
  </si>
  <si>
    <t>Changes between AFR25 and AFR26</t>
  </si>
  <si>
    <t>Table</t>
  </si>
  <si>
    <t>Change</t>
  </si>
  <si>
    <t>Further detail</t>
  </si>
  <si>
    <t>Financial Indicators</t>
  </si>
  <si>
    <t xml:space="preserve">This is a new tab added for AFR26. </t>
  </si>
  <si>
    <t xml:space="preserve">A new tab to display your provider's financial indicator values based on AFR26 as it is entered into the workbook. </t>
  </si>
  <si>
    <t>3 Cash flow</t>
  </si>
  <si>
    <t xml:space="preserve">The definition of lowest cash balance (row 13b) has been updated.  </t>
  </si>
  <si>
    <r>
      <t>The new definition for this row is now: "</t>
    </r>
    <r>
      <rPr>
        <i/>
        <sz val="11"/>
        <color theme="1"/>
        <rFont val="Arial"/>
        <family val="2"/>
      </rPr>
      <t>The lowest cash balance values in row 13b should be lowest balance of available cash and any short-term deposits up to 12 months. This figure should EXCLUDE any available short term credit facilities such as overdrafts or revolving credit facility drawdowns.</t>
    </r>
    <r>
      <rPr>
        <sz val="11"/>
        <color theme="1"/>
        <rFont val="Arial"/>
        <family val="2"/>
      </rPr>
      <t>"</t>
    </r>
  </si>
  <si>
    <t>Of which relates to 'restricted' cash and cash equivalents, not available for operations (row 13c) has been added.</t>
  </si>
  <si>
    <t xml:space="preserve">The previously labelled row 13c (Please confirm you have followed the definition set out above) has now been changed to row 13d. </t>
  </si>
  <si>
    <t>4 Income</t>
  </si>
  <si>
    <t xml:space="preserve">Of which: relates to transnational education provision (row 1b) has been added. </t>
  </si>
  <si>
    <t xml:space="preserve">This row references the data entered in table 6, row 7. 
The previously labelled row 1 (Course fees and education contracts) has now been changed to row 1a. </t>
  </si>
  <si>
    <t xml:space="preserve">Transnational education provision operating income (row 4h) has been added. </t>
  </si>
  <si>
    <t>The previously labelled row 4h (Other operating income) has now been changed to row 4i.
The previously labelled row 4i (Total other income) has now been changed to row 4j.</t>
  </si>
  <si>
    <t xml:space="preserve">Net income relating to transnational education provision (row 8) has been removed. </t>
  </si>
  <si>
    <t xml:space="preserve">This value has now been split into two new rows: operating income on table 4 row 4h and net fee income on table 6 row 7. </t>
  </si>
  <si>
    <t>6 Fees</t>
  </si>
  <si>
    <t xml:space="preserve">Net fee income relating to transnational education provision (row 7) has been added. </t>
  </si>
  <si>
    <t>Sample workbook</t>
  </si>
  <si>
    <t>This workbook should not be used for your final submission. Your provider's bespoke workbook will be available to download from the OfS portal</t>
  </si>
  <si>
    <t>Indicators table</t>
  </si>
  <si>
    <t>Audited data</t>
  </si>
  <si>
    <t>Forecast data</t>
  </si>
  <si>
    <t>Last audited year</t>
  </si>
  <si>
    <t>Current year</t>
  </si>
  <si>
    <t>Year 1</t>
  </si>
  <si>
    <t>Year 2</t>
  </si>
  <si>
    <t>Year 3</t>
  </si>
  <si>
    <t>Year 4</t>
  </si>
  <si>
    <t>Year 5</t>
  </si>
  <si>
    <t>Year 6</t>
  </si>
  <si>
    <t>Year 7</t>
  </si>
  <si>
    <t>Financial year ending:</t>
  </si>
  <si>
    <t>1. Adjusted surplus / (deficit) as % of total income</t>
  </si>
  <si>
    <t>([Operating surplus/(deficit) + Changes to pension provisions and pension adjustments] ÷ Total Income) × 100</t>
  </si>
  <si>
    <t>Surplus/(deficit) excl non cash items (£000s)</t>
  </si>
  <si>
    <t xml:space="preserve">As a % of total income </t>
  </si>
  <si>
    <t>Operating surplus/(deficit) (Table 1, row 3)</t>
  </si>
  <si>
    <t>Changes to pension provisions and pension adjustments (Table 9, row 1j + 1k. Assumptions, row 1d used for Years 5-7)</t>
  </si>
  <si>
    <t>Total income (Table 1, row 1g)</t>
  </si>
  <si>
    <t>2. Net operating cash flow as a % of total income</t>
  </si>
  <si>
    <t>(Net cash inflow/(outflow) from operating activities ÷ Total income) × 100</t>
  </si>
  <si>
    <t>Net operating cash flow (£000s)</t>
  </si>
  <si>
    <t>Net cash inflow/(outflow) from operating activities (Table 3, row 6)</t>
  </si>
  <si>
    <t>3. Net liquidity days excluding pension adjustment</t>
  </si>
  <si>
    <t>([Short-term investments + Cash – Overdrafts – Bank loans and borrowing falling due within one year – Directors’ loans falling due within one year] ÷ [Total Expenditure – Changes to pension provisions and pension adjustment – Depreciation and amortisation]) × Number of days in financial year</t>
  </si>
  <si>
    <t>Net liquidity days excluding pension adjustment</t>
  </si>
  <si>
    <t>Short-term investments (Table 2, row 2c)</t>
  </si>
  <si>
    <t>Cash and cash equivalents (Table 2, row 2d)</t>
  </si>
  <si>
    <t>Overdrafts (Table 2, row 3a)</t>
  </si>
  <si>
    <t>Bank loans and borrowing falling due within one year (Table 2, row 3b)</t>
  </si>
  <si>
    <t>Director, intercompany and related party loans falling due within one year (Table 2, row 3f)</t>
  </si>
  <si>
    <t>Total Expenditure (Table 1, row 2f)</t>
  </si>
  <si>
    <t>Changes to pension provisions and pension adjustments (Table 9, row 1j + 1k)</t>
  </si>
  <si>
    <t>Depreciation and amortisation (Table 1, row 2d)</t>
  </si>
  <si>
    <t>4. External borrowing as a percentage of total income</t>
  </si>
  <si>
    <t>(External borrowing ÷ Total income) × 100</t>
  </si>
  <si>
    <t>Total external borrowing (£000s)</t>
  </si>
  <si>
    <t>As a % of total income</t>
  </si>
  <si>
    <t>External borrowing (Table 2, rows 3a + 3b + 3c + 3f + 7a + 7b + 7c)</t>
  </si>
  <si>
    <t>Link to AFR26 Guidance on completing the workbook</t>
  </si>
  <si>
    <t>Row</t>
  </si>
  <si>
    <t>Description</t>
  </si>
  <si>
    <t>Do these values match your financial statements?</t>
  </si>
  <si>
    <t>If no, please explain why:</t>
  </si>
  <si>
    <t>£000s</t>
  </si>
  <si>
    <t>1 Inc and Exp</t>
  </si>
  <si>
    <t>1c</t>
  </si>
  <si>
    <t>Research grants and contracts</t>
  </si>
  <si>
    <t>1g</t>
  </si>
  <si>
    <t>Total income</t>
  </si>
  <si>
    <t>2f</t>
  </si>
  <si>
    <t>Total expenditure</t>
  </si>
  <si>
    <t>Surplus/(deficit) before tax</t>
  </si>
  <si>
    <t>Total comprehensive income/(expenditure) for the year</t>
  </si>
  <si>
    <t>2 Financial position</t>
  </si>
  <si>
    <t>2d</t>
  </si>
  <si>
    <t>Cash and cash equivalents</t>
  </si>
  <si>
    <t>Net current assets/(liabilities)</t>
  </si>
  <si>
    <t xml:space="preserve">Total net assets/(liabilities)  </t>
  </si>
  <si>
    <t>Net cash inflow/(outflow) from operating activities</t>
  </si>
  <si>
    <t>7g</t>
  </si>
  <si>
    <t>Payments made to acquire tangible assets</t>
  </si>
  <si>
    <t>7h</t>
  </si>
  <si>
    <t>Payments made to acquire intangible assets</t>
  </si>
  <si>
    <t>8e</t>
  </si>
  <si>
    <t>New secured loans</t>
  </si>
  <si>
    <t>8f</t>
  </si>
  <si>
    <t>New unsecured loans</t>
  </si>
  <si>
    <t>(Decrease)/Increase in cash and cash equivalents in the year</t>
  </si>
  <si>
    <t>11 Remuneration</t>
  </si>
  <si>
    <t>7a</t>
  </si>
  <si>
    <t>Head of the provider's basic salary divided by the median pay (salary)</t>
  </si>
  <si>
    <t>7b</t>
  </si>
  <si>
    <t>Head of the provider's total remuneration divided by the median total remuneration</t>
  </si>
  <si>
    <t>Assumptions table: Forecast assumptions and backlog maintenance</t>
  </si>
  <si>
    <t>Forecasts</t>
  </si>
  <si>
    <t>Assumptions</t>
  </si>
  <si>
    <t>Enter as:</t>
  </si>
  <si>
    <t>1a</t>
  </si>
  <si>
    <t>Assumed £ value of UK-domiciled full time undergraduate fee (£ per student)</t>
  </si>
  <si>
    <t>£</t>
  </si>
  <si>
    <t>1b</t>
  </si>
  <si>
    <t>Assumed annual change in OfS teaching grant</t>
  </si>
  <si>
    <t>%</t>
  </si>
  <si>
    <t>Assumed annual change in UK research grant from Research England</t>
  </si>
  <si>
    <t>1d</t>
  </si>
  <si>
    <t xml:space="preserve">Assumed changes to pension provisions and pension adjustments (all schemes) </t>
  </si>
  <si>
    <t>1e</t>
  </si>
  <si>
    <t>Employers pension contribution rate - USS</t>
  </si>
  <si>
    <t>1f</t>
  </si>
  <si>
    <t>Employers pension contribution rate - TPS</t>
  </si>
  <si>
    <t>Employers pension contribution rate - LGPS</t>
  </si>
  <si>
    <t>1h</t>
  </si>
  <si>
    <t>Average employers pension contribution rate - Other schemes</t>
  </si>
  <si>
    <t>1i</t>
  </si>
  <si>
    <t>Average annual inflation change in Salaries and Wages</t>
  </si>
  <si>
    <t>1j</t>
  </si>
  <si>
    <t>Average annual Operating Cost inflation</t>
  </si>
  <si>
    <t>1k</t>
  </si>
  <si>
    <t>Forecast annual building maintenance costs</t>
  </si>
  <si>
    <t>1l</t>
  </si>
  <si>
    <t>Value of any budget contingency included in the forecasts</t>
  </si>
  <si>
    <t>Backlog maintenance</t>
  </si>
  <si>
    <t xml:space="preserve">Are you responsible for the cost of repairs and maintenance? (This may not apply to leased/rental properties or equipment)
 </t>
  </si>
  <si>
    <t>2a</t>
  </si>
  <si>
    <t>Please provide a realistic estimate of the current total value of any capital investments needed to bring the provider's infrastructure, facilities and equipment up to a 'good*' standard of condition that is suitable for delivering high quality higher education and student experience (note this may be different from the value of the aspirational capital investment plans).
* Please use the HESA EMR definition of a 'good' standard. This can be found in the workbook guidance via the link below.</t>
  </si>
  <si>
    <t>2b</t>
  </si>
  <si>
    <t>What proportion of this necessary improvement cost is included within the forecast period (to year 7)</t>
  </si>
  <si>
    <t>Table 1: Consolidated statement of comprehensive income and expenditure</t>
  </si>
  <si>
    <t>Year on year differences</t>
  </si>
  <si>
    <t>Differences between years of +/- 10% have been highlighted.</t>
  </si>
  <si>
    <t>Year 1 to Year 2</t>
  </si>
  <si>
    <t>Year 2 to Year 3</t>
  </si>
  <si>
    <t>Year 3 to Year 4</t>
  </si>
  <si>
    <t>Year 4 to Year 5</t>
  </si>
  <si>
    <t>Year 5 to Year 6</t>
  </si>
  <si>
    <t>Year 6 to Year 7</t>
  </si>
  <si>
    <t>Income</t>
  </si>
  <si>
    <t>Course fees and education contracts</t>
  </si>
  <si>
    <t>Funding body grants</t>
  </si>
  <si>
    <t>Other income</t>
  </si>
  <si>
    <t>Investment income</t>
  </si>
  <si>
    <t>Donations and endowments</t>
  </si>
  <si>
    <t>Expenditure</t>
  </si>
  <si>
    <t>Staff costs</t>
  </si>
  <si>
    <t>Restructuring costs</t>
  </si>
  <si>
    <t>2c</t>
  </si>
  <si>
    <t>Other operating expenses</t>
  </si>
  <si>
    <t>Depreciation and amortisation</t>
  </si>
  <si>
    <t>2e</t>
  </si>
  <si>
    <t>Interest and other finance costs</t>
  </si>
  <si>
    <t>Surplus/(deficit) before other gains/losses and share of surplus/(deficit) in joint ventures and associates</t>
  </si>
  <si>
    <t>Gain/(loss) on disposal of tangible assets</t>
  </si>
  <si>
    <t>Gain/(loss) on investment property</t>
  </si>
  <si>
    <t>Gain/(loss) on investments</t>
  </si>
  <si>
    <t>Share of surplus/(deficit) in joint venture(s)</t>
  </si>
  <si>
    <t>Share of surplus/(deficit) in associate(s)</t>
  </si>
  <si>
    <t>Taxation</t>
  </si>
  <si>
    <t>Surplus/(deficit) for the year</t>
  </si>
  <si>
    <t xml:space="preserve">Unrealised surplus on revaluation of tangible assets </t>
  </si>
  <si>
    <t>Actuarial gain/(loss) in respect of pension schemes</t>
  </si>
  <si>
    <t>Change in fair value of hedging financial instrument(s) plus foreign currency translation</t>
  </si>
  <si>
    <t>Miscellaneous types of other comprehensive income</t>
  </si>
  <si>
    <t>Surplus for the year attributable to:</t>
  </si>
  <si>
    <t>17a</t>
  </si>
  <si>
    <t>Non-controlling interest</t>
  </si>
  <si>
    <t>17b</t>
  </si>
  <si>
    <t>Provider</t>
  </si>
  <si>
    <t>Dividends</t>
  </si>
  <si>
    <t>Please indicate whether any material items have been disclosed separately on the face of the Statement of Comprehensive Income and Expenditure in your financial statements:</t>
  </si>
  <si>
    <t>If material items have been disclosed separately on the face of the Statement of Comprehensive Income and Expenditure in your financial statements, please provide details:</t>
  </si>
  <si>
    <t>19a</t>
  </si>
  <si>
    <t>Table 2: Consolidated statement of financial position</t>
  </si>
  <si>
    <t>Non-current assets</t>
  </si>
  <si>
    <t>Intangible assets</t>
  </si>
  <si>
    <t>Goodwill</t>
  </si>
  <si>
    <t>Negative goodwill</t>
  </si>
  <si>
    <t>Net amount of goodwill and negative goodwill</t>
  </si>
  <si>
    <t>Tangible assets</t>
  </si>
  <si>
    <t>Heritage assets</t>
  </si>
  <si>
    <t>Investments</t>
  </si>
  <si>
    <t>Investment in subsidiaries</t>
  </si>
  <si>
    <t>Investment in joint venture(s)</t>
  </si>
  <si>
    <t>Investment in associate(s)</t>
  </si>
  <si>
    <t>Other non-current assets</t>
  </si>
  <si>
    <t>Total non-current assets</t>
  </si>
  <si>
    <t>Current assets</t>
  </si>
  <si>
    <t>Stock</t>
  </si>
  <si>
    <t>Trade and other receivables</t>
  </si>
  <si>
    <t>Loans to directors, related parties and intercompany</t>
  </si>
  <si>
    <t>Accrued course fees</t>
  </si>
  <si>
    <t>2g</t>
  </si>
  <si>
    <t>Other current assets</t>
  </si>
  <si>
    <t>2h</t>
  </si>
  <si>
    <t>Total current assets</t>
  </si>
  <si>
    <t>Creditors: amounts falling due within one year</t>
  </si>
  <si>
    <t>3a</t>
  </si>
  <si>
    <t>Overdrafts</t>
  </si>
  <si>
    <t>3b</t>
  </si>
  <si>
    <t>Bank loans and external borrowing</t>
  </si>
  <si>
    <t>3c</t>
  </si>
  <si>
    <t>Obligations under finance leases and service concessions</t>
  </si>
  <si>
    <t>3d</t>
  </si>
  <si>
    <t>Deferred course fees</t>
  </si>
  <si>
    <t>3e</t>
  </si>
  <si>
    <t>Tax and social security costs</t>
  </si>
  <si>
    <t>3f</t>
  </si>
  <si>
    <t>Director, intercompany and related party loans</t>
  </si>
  <si>
    <t>3g</t>
  </si>
  <si>
    <t>Other creditors (amounts falling due within one year)</t>
  </si>
  <si>
    <t>3h</t>
  </si>
  <si>
    <t>Total creditors (amounts falling due within one year)</t>
  </si>
  <si>
    <t>Share of net current assets/(liabilities) in associate</t>
  </si>
  <si>
    <t>Total assets less current liabilities</t>
  </si>
  <si>
    <t>Creditors: amounts falling due after more than one year</t>
  </si>
  <si>
    <t>7c</t>
  </si>
  <si>
    <t>7d</t>
  </si>
  <si>
    <t>Other creditors (amounts falling due after more than one year)</t>
  </si>
  <si>
    <t>7e</t>
  </si>
  <si>
    <t>Total creditors (amounts falling due after more than one year)</t>
  </si>
  <si>
    <t>Provisions</t>
  </si>
  <si>
    <t>8a</t>
  </si>
  <si>
    <t>Pension provisions</t>
  </si>
  <si>
    <t>8b</t>
  </si>
  <si>
    <t>Other provisions</t>
  </si>
  <si>
    <t>8c</t>
  </si>
  <si>
    <t>Total provisions</t>
  </si>
  <si>
    <t>Restricted reserves</t>
  </si>
  <si>
    <t>10a</t>
  </si>
  <si>
    <t xml:space="preserve">Income and expenditure endowment reserve </t>
  </si>
  <si>
    <t>10b</t>
  </si>
  <si>
    <t xml:space="preserve">Income and expenditure restricted reserve </t>
  </si>
  <si>
    <t>Unrestricted reserves</t>
  </si>
  <si>
    <t>11a</t>
  </si>
  <si>
    <t xml:space="preserve">Income and expenditure unrestricted reserve </t>
  </si>
  <si>
    <t>11b</t>
  </si>
  <si>
    <t>Revaluation reserve</t>
  </si>
  <si>
    <t>11c</t>
  </si>
  <si>
    <t>Other reserves</t>
  </si>
  <si>
    <t>Total restricted and unrestricted reserves</t>
  </si>
  <si>
    <t>Total reserves</t>
  </si>
  <si>
    <t>Share capital (including share premium)</t>
  </si>
  <si>
    <t xml:space="preserve">Table 3: Consolidated statement of cash flows
</t>
  </si>
  <si>
    <t>Cash flow from operating activities</t>
  </si>
  <si>
    <t>Surplus for the year before tax</t>
  </si>
  <si>
    <t>Adjustment for non-cash items</t>
  </si>
  <si>
    <t>Depreciation</t>
  </si>
  <si>
    <t>Amortisation of intangibles</t>
  </si>
  <si>
    <t xml:space="preserve">Release of negative goodwill from asset acquisition </t>
  </si>
  <si>
    <t>Amortisation of goodwill</t>
  </si>
  <si>
    <t>Loss/(gain) on investments and investment property</t>
  </si>
  <si>
    <t>Decrease/(increase) in stock</t>
  </si>
  <si>
    <t>Decrease/(increase) in debtors</t>
  </si>
  <si>
    <t>Increase/(decrease) in creditors</t>
  </si>
  <si>
    <t>2i</t>
  </si>
  <si>
    <t>Increase/(decrease) in pension provisions</t>
  </si>
  <si>
    <t>2j</t>
  </si>
  <si>
    <t>Increase/(decrease) in other provisions</t>
  </si>
  <si>
    <t>2k</t>
  </si>
  <si>
    <t>Receipt of donated equipment</t>
  </si>
  <si>
    <t>2l</t>
  </si>
  <si>
    <t>Share of operating deficit/(surplus) in joint venture</t>
  </si>
  <si>
    <t>2m</t>
  </si>
  <si>
    <t>Share of operating deficit/(surplus) in associate</t>
  </si>
  <si>
    <t>2n</t>
  </si>
  <si>
    <t xml:space="preserve">Other adjustment for non-cash items </t>
  </si>
  <si>
    <t>Adjustment for investing or financing activities</t>
  </si>
  <si>
    <t>Interest payable</t>
  </si>
  <si>
    <t>Endowment income</t>
  </si>
  <si>
    <t>Loss/(gain) on the sale of tangible and intangible assets</t>
  </si>
  <si>
    <t>Capital grant income</t>
  </si>
  <si>
    <t>Other adjustment for investing or financing activities</t>
  </si>
  <si>
    <t>Cash flows from operating activities before tax</t>
  </si>
  <si>
    <t>Taxation paid</t>
  </si>
  <si>
    <t>Cash flows from investing activities</t>
  </si>
  <si>
    <t>Proceeds from sales of tangible assets</t>
  </si>
  <si>
    <t>Proceeds from sales of intangible assets</t>
  </si>
  <si>
    <t>Capital grants receipts</t>
  </si>
  <si>
    <t>Non-current asset investments disposal</t>
  </si>
  <si>
    <t>Withdrawal of deposits</t>
  </si>
  <si>
    <t>7f</t>
  </si>
  <si>
    <t>7i</t>
  </si>
  <si>
    <t>Non-current investment acquisitions</t>
  </si>
  <si>
    <t>7j</t>
  </si>
  <si>
    <t>New deposits</t>
  </si>
  <si>
    <t>7k</t>
  </si>
  <si>
    <t>Other cash flows from investing activities</t>
  </si>
  <si>
    <t>7l</t>
  </si>
  <si>
    <t>Total cash flows from investing activities</t>
  </si>
  <si>
    <t>Cash flows from financing activities</t>
  </si>
  <si>
    <t>Interest paid</t>
  </si>
  <si>
    <t>Interest element of finance lease and service concession payments</t>
  </si>
  <si>
    <t>New endowments</t>
  </si>
  <si>
    <t>8d</t>
  </si>
  <si>
    <t>Endowment payments</t>
  </si>
  <si>
    <t>8g</t>
  </si>
  <si>
    <t>Repayments of amounts borrowed</t>
  </si>
  <si>
    <t>8h</t>
  </si>
  <si>
    <t>Capital element of finance lease and service concession payments</t>
  </si>
  <si>
    <t>8i</t>
  </si>
  <si>
    <t>Dividends paid</t>
  </si>
  <si>
    <t>8j</t>
  </si>
  <si>
    <t>Other cash flows from financing activities</t>
  </si>
  <si>
    <t>8k</t>
  </si>
  <si>
    <t>Total cash flows from financing activities</t>
  </si>
  <si>
    <t>Cash and cash equivalents at beginning of the year</t>
  </si>
  <si>
    <t>Unrealised exchange gains/(losses) on cash and cash equivalents</t>
  </si>
  <si>
    <t>Cash and cash equivalents at the end of the year</t>
  </si>
  <si>
    <t xml:space="preserve">Cash management </t>
  </si>
  <si>
    <t>The lowest cash balance values in row 13b should be lowest balance of available cash and any short-term deposits up to 12 months. This figure should EXCLUDE any available short term credit facilities such as overdrafts or revolving credit facility drawdowns.
 Row 13c should be the value of restricted cash not available for operations included in the lowest cash balance (13b) .</t>
  </si>
  <si>
    <t>13a</t>
  </si>
  <si>
    <t>Date of lowest cash balance</t>
  </si>
  <si>
    <t>13b</t>
  </si>
  <si>
    <t>Lowest cash balance (£000s)</t>
  </si>
  <si>
    <t>13c</t>
  </si>
  <si>
    <t>Of which relates to 'restricted' cash and cash equivalents, not available for operations</t>
  </si>
  <si>
    <t>13d</t>
  </si>
  <si>
    <t>Please confirm you have followed the definition set out above:</t>
  </si>
  <si>
    <t>When is cash forecast to fall below a zero balance during the current or next year and how will you manage this?</t>
  </si>
  <si>
    <t>Period during which the net cash balance is negative</t>
  </si>
  <si>
    <t>Action to manage negative cash balance</t>
  </si>
  <si>
    <t>14a</t>
  </si>
  <si>
    <t>14b</t>
  </si>
  <si>
    <t>14c</t>
  </si>
  <si>
    <t>14d</t>
  </si>
  <si>
    <t>14e</t>
  </si>
  <si>
    <t>14f</t>
  </si>
  <si>
    <t>14g</t>
  </si>
  <si>
    <t>14h</t>
  </si>
  <si>
    <t>14i</t>
  </si>
  <si>
    <t>14j</t>
  </si>
  <si>
    <t>Table 4: Analysis of income</t>
  </si>
  <si>
    <t>Total course fees and education contracts</t>
  </si>
  <si>
    <t>Of which: relates to transnational education provision</t>
  </si>
  <si>
    <t>Office for Students teaching grant</t>
  </si>
  <si>
    <t>Office for Students other grants</t>
  </si>
  <si>
    <t>Research England research grants</t>
  </si>
  <si>
    <t>Research England other grants</t>
  </si>
  <si>
    <t>Department for Education further education funding</t>
  </si>
  <si>
    <t>Department for Education teacher training funding</t>
  </si>
  <si>
    <t>Capital grants recognised in the year</t>
  </si>
  <si>
    <t>Other non-capital funding grants</t>
  </si>
  <si>
    <t>Total funding body grants</t>
  </si>
  <si>
    <t>UK sources</t>
  </si>
  <si>
    <t>EU sources</t>
  </si>
  <si>
    <t>Non-EU sources</t>
  </si>
  <si>
    <t>Total research grants and contracts</t>
  </si>
  <si>
    <t>4a</t>
  </si>
  <si>
    <t>Other services rendered</t>
  </si>
  <si>
    <t>4ai</t>
  </si>
  <si>
    <t>UK public sources</t>
  </si>
  <si>
    <t>4aii</t>
  </si>
  <si>
    <t>4aiii</t>
  </si>
  <si>
    <t>Other sources</t>
  </si>
  <si>
    <t>4aiv</t>
  </si>
  <si>
    <t>Total other services rendered</t>
  </si>
  <si>
    <t>4b</t>
  </si>
  <si>
    <t>Residences and catering operations (including conferences)</t>
  </si>
  <si>
    <t>4bi</t>
  </si>
  <si>
    <t>Residences operations</t>
  </si>
  <si>
    <t>4bii</t>
  </si>
  <si>
    <t>Catering operations</t>
  </si>
  <si>
    <t>4biii</t>
  </si>
  <si>
    <t>Total residences and catering operations (including conferences)</t>
  </si>
  <si>
    <t>4c</t>
  </si>
  <si>
    <t>Income from health and hospital authorities (excluding teaching contracts for student provision)</t>
  </si>
  <si>
    <t>4d</t>
  </si>
  <si>
    <t>Other EU grant income</t>
  </si>
  <si>
    <t>4e</t>
  </si>
  <si>
    <t>Other capital grants recognised in the year</t>
  </si>
  <si>
    <t>4f</t>
  </si>
  <si>
    <t>Income from intellectual property rights</t>
  </si>
  <si>
    <t>4g</t>
  </si>
  <si>
    <t>Subcontracted in course fees</t>
  </si>
  <si>
    <t>4h</t>
  </si>
  <si>
    <t>Transnational education provision operating income</t>
  </si>
  <si>
    <t>4i</t>
  </si>
  <si>
    <t>Other operating income</t>
  </si>
  <si>
    <t>4j</t>
  </si>
  <si>
    <t>Total other income</t>
  </si>
  <si>
    <t>Table 5: Analysis of income - Research grants and contracts - breakdown by source of income and cost centre</t>
  </si>
  <si>
    <t>Last audited year - Financial year ending: (Year 2)</t>
  </si>
  <si>
    <t>1 - Valid income from the Department for Science, Innovation and Technology Research Councils, The Royal Society, British Academy and The Royal Society of Edinburgh</t>
  </si>
  <si>
    <t>Biotechnology and Biological Sciences Research Council</t>
  </si>
  <si>
    <t>Medical Research Council</t>
  </si>
  <si>
    <t>Natural Environment Research Council</t>
  </si>
  <si>
    <t>Engineering and Physical Sciences Research Council</t>
  </si>
  <si>
    <t>Economic and Social Research Council</t>
  </si>
  <si>
    <t>Arts and Humanities Research Council</t>
  </si>
  <si>
    <t>Science and Technology Facilities Council</t>
  </si>
  <si>
    <t>UK Research and Innovation</t>
  </si>
  <si>
    <t>Other</t>
  </si>
  <si>
    <t>Total</t>
  </si>
  <si>
    <t>UK-based charities (open competitive process)</t>
  </si>
  <si>
    <t>UK-based charities (other)</t>
  </si>
  <si>
    <t>UK central government bodies/local authorities, health and hospital authorities</t>
  </si>
  <si>
    <t>UK industry, commerce and public corporations</t>
  </si>
  <si>
    <t>UK other sources</t>
  </si>
  <si>
    <t>EU government bodies</t>
  </si>
  <si>
    <t>EU-based charities (open competitive process)</t>
  </si>
  <si>
    <t>EU industry, commerce and public corporations</t>
  </si>
  <si>
    <t>EU other</t>
  </si>
  <si>
    <t>Non-EU (non-UK) - based charities (open competitive process)</t>
  </si>
  <si>
    <t>Non-EU (non-UK) industry, commerce and public corporations</t>
  </si>
  <si>
    <t>Non-EU (non-UK) other</t>
  </si>
  <si>
    <t>Academic departments</t>
  </si>
  <si>
    <t>101 Clinical medicine</t>
  </si>
  <si>
    <t>102 Clinical dentistry</t>
  </si>
  <si>
    <t>103 Nursing and allied health professions</t>
  </si>
  <si>
    <t>104 Psychology and behavioural sciences</t>
  </si>
  <si>
    <t>105 Health and community studies</t>
  </si>
  <si>
    <t>106 Anatomy and physiology</t>
  </si>
  <si>
    <t>107 Pharmacy and pharmacology</t>
  </si>
  <si>
    <t>108 Sports science and leisure studies</t>
  </si>
  <si>
    <t>109 Veterinary science</t>
  </si>
  <si>
    <t>110 Agriculture, forestry and food science</t>
  </si>
  <si>
    <t>111 Earth, marine and environmental sciences</t>
  </si>
  <si>
    <t>112 Biosciences</t>
  </si>
  <si>
    <t>1m</t>
  </si>
  <si>
    <t>113 Chemistry</t>
  </si>
  <si>
    <t>1n</t>
  </si>
  <si>
    <t>114 Physics</t>
  </si>
  <si>
    <t>1o</t>
  </si>
  <si>
    <t>115 General engineering</t>
  </si>
  <si>
    <t>1p</t>
  </si>
  <si>
    <t>116 Chemical engineering</t>
  </si>
  <si>
    <t>1q</t>
  </si>
  <si>
    <t>117 Mineral, metallurgy and materials engineering</t>
  </si>
  <si>
    <t>1r</t>
  </si>
  <si>
    <t>118 Civil engineering</t>
  </si>
  <si>
    <t>1s</t>
  </si>
  <si>
    <t>119 Electrical, electronic and computer engineering</t>
  </si>
  <si>
    <t>1t</t>
  </si>
  <si>
    <t>120 Mechanical, aero and production engineering</t>
  </si>
  <si>
    <t>1u</t>
  </si>
  <si>
    <t>121 IT, systems sciences and computer software engineering</t>
  </si>
  <si>
    <t>1v</t>
  </si>
  <si>
    <t>122 Mathematics</t>
  </si>
  <si>
    <t>1w</t>
  </si>
  <si>
    <t>123 Architecture, built environment and planning</t>
  </si>
  <si>
    <t>1x</t>
  </si>
  <si>
    <t>124 Geography and environmental studies</t>
  </si>
  <si>
    <t>1y</t>
  </si>
  <si>
    <t>125 Area studies</t>
  </si>
  <si>
    <t>1z</t>
  </si>
  <si>
    <t>126 Archaeology</t>
  </si>
  <si>
    <t>1aa</t>
  </si>
  <si>
    <t>127 Anthropology and development studies</t>
  </si>
  <si>
    <t>1ab</t>
  </si>
  <si>
    <t>128 Politics and international studies</t>
  </si>
  <si>
    <t>1ac</t>
  </si>
  <si>
    <t>129 Economics and econometrics</t>
  </si>
  <si>
    <t>1ad</t>
  </si>
  <si>
    <t>130 Law</t>
  </si>
  <si>
    <t>1ae</t>
  </si>
  <si>
    <t>131 Social work and social policy</t>
  </si>
  <si>
    <t>1af</t>
  </si>
  <si>
    <t>132 Sociology</t>
  </si>
  <si>
    <t>1ag</t>
  </si>
  <si>
    <t>133 Business and management studies</t>
  </si>
  <si>
    <t>1ah</t>
  </si>
  <si>
    <t>134 Catering and hospitality management</t>
  </si>
  <si>
    <t>1ai</t>
  </si>
  <si>
    <t>135 Education</t>
  </si>
  <si>
    <t>1aj</t>
  </si>
  <si>
    <t>136 Continuing education</t>
  </si>
  <si>
    <t>1ak</t>
  </si>
  <si>
    <t>137 Modern languages</t>
  </si>
  <si>
    <t>1al</t>
  </si>
  <si>
    <t>138 English language and literature</t>
  </si>
  <si>
    <t>1am</t>
  </si>
  <si>
    <t>139 History</t>
  </si>
  <si>
    <t>1an</t>
  </si>
  <si>
    <t>140 Classics</t>
  </si>
  <si>
    <t>1ao</t>
  </si>
  <si>
    <t>141 Philosophy</t>
  </si>
  <si>
    <t>1ap</t>
  </si>
  <si>
    <t>142 Theology and religious studies</t>
  </si>
  <si>
    <t>1aq</t>
  </si>
  <si>
    <t>143 Art and design</t>
  </si>
  <si>
    <t>1ar</t>
  </si>
  <si>
    <t>144 Music, dance, drama and performing arts</t>
  </si>
  <si>
    <t>1as</t>
  </si>
  <si>
    <t>145 Media studies</t>
  </si>
  <si>
    <t>1at</t>
  </si>
  <si>
    <t>Total academic departments</t>
  </si>
  <si>
    <t>201 Total academic services</t>
  </si>
  <si>
    <t>Administration and central services</t>
  </si>
  <si>
    <t>202 Central administration and services</t>
  </si>
  <si>
    <t>203 General educational expenditure</t>
  </si>
  <si>
    <t>204 Staff and student facilities</t>
  </si>
  <si>
    <t>Total administration and central services</t>
  </si>
  <si>
    <t>207 Total research grants and contracts</t>
  </si>
  <si>
    <t>Co-investment from external sources on Research England funded projects (included in rows 1 to 4 above)</t>
  </si>
  <si>
    <t>Research income-in-kind (included in rows 1 to 4 above)</t>
  </si>
  <si>
    <t>Table 6: Analysis of income - Course fees and education contracts analysed by domicile, mode, level and source</t>
  </si>
  <si>
    <t>Actual data</t>
  </si>
  <si>
    <t>Fees per FTE figures are calculated to help you verify that the data you have entered in table 6 and 7 is accurate. We also use these figures for verification and financial modelling.
To note, where you have registered students studying wholly outside the UK, this will distort the figures shown here, as the calculation will include the fee income associated with these students, but not the FTE (students studying wholly outside the UK are not returned in Table 7 of the AFR).</t>
  </si>
  <si>
    <t>Fees per FTE</t>
  </si>
  <si>
    <t>Only fees associated with students registered at the provider should be included in this table. Fees for students who have been subcontracted in from another provider should not be included in this table and should instead be returned in Subcontracted in course fees (Table 4, row 4g).</t>
  </si>
  <si>
    <t>Student Loans Company/ Local Education Authorities</t>
  </si>
  <si>
    <t>Department of Health and Social Care/ Health Education England/ Local Education and Training Board</t>
  </si>
  <si>
    <t>Higher education course fees</t>
  </si>
  <si>
    <t>UK-domiciled students</t>
  </si>
  <si>
    <t>£s</t>
  </si>
  <si>
    <t>Full-time undergraduate</t>
  </si>
  <si>
    <t>1aii</t>
  </si>
  <si>
    <t>Full-time PGCE</t>
  </si>
  <si>
    <t>1aiii</t>
  </si>
  <si>
    <t>Full-time postgraduate taught (excluding PGCE)</t>
  </si>
  <si>
    <t>1aiv</t>
  </si>
  <si>
    <t>Full-time postgraduate research</t>
  </si>
  <si>
    <t>1av</t>
  </si>
  <si>
    <t>Part-time undergraduate</t>
  </si>
  <si>
    <t>1avi</t>
  </si>
  <si>
    <t>Part-time postgraduate taught</t>
  </si>
  <si>
    <t>1avii</t>
  </si>
  <si>
    <t>Part-time postgraduate research</t>
  </si>
  <si>
    <t>1aviii</t>
  </si>
  <si>
    <t>Total UK fees</t>
  </si>
  <si>
    <t>Non-UK-domiciled students</t>
  </si>
  <si>
    <t>1bi</t>
  </si>
  <si>
    <t>1bii</t>
  </si>
  <si>
    <t>1biii</t>
  </si>
  <si>
    <t>1biv</t>
  </si>
  <si>
    <t>1bv</t>
  </si>
  <si>
    <t>1bvi</t>
  </si>
  <si>
    <t>1bvii</t>
  </si>
  <si>
    <t>1bviii</t>
  </si>
  <si>
    <t>Total non-UK fees</t>
  </si>
  <si>
    <t>Total higher education course fees</t>
  </si>
  <si>
    <t>Non-credit bearing course fees</t>
  </si>
  <si>
    <t>FE course fees</t>
  </si>
  <si>
    <t>Research training support grants</t>
  </si>
  <si>
    <t>Income for general research studentships from charities (open competitive process)</t>
  </si>
  <si>
    <t>Other research training support grants</t>
  </si>
  <si>
    <t>Total research training support grants</t>
  </si>
  <si>
    <t>Net fee income relating to contracted out activity</t>
  </si>
  <si>
    <t>Net fee income relating to transnational education provision</t>
  </si>
  <si>
    <t>Table 7: Higher education student full-time equivalents (FTEs)</t>
  </si>
  <si>
    <t>Only the FTE of HE students registered at the provider and included in the student record (or due to be included) should be returned in this table. The FTE of students subcontracted in from another provider and any FTE associated with instances where the whole of the programme of study is outside of the UK should NOT be returned in the Annual Financial Return.</t>
  </si>
  <si>
    <t>Entrants</t>
  </si>
  <si>
    <t>Continuing</t>
  </si>
  <si>
    <t>Higher education student full-time equivalent (FTE)</t>
  </si>
  <si>
    <t>FTE</t>
  </si>
  <si>
    <t>Total UK student FTE</t>
  </si>
  <si>
    <t>Total non-UK student FTE</t>
  </si>
  <si>
    <t>Total higher education student FTE</t>
  </si>
  <si>
    <t>Table 7a: Higher education student entrant full-time equivalents (FTEs) from non-UK domiciles</t>
  </si>
  <si>
    <t>Domicile:</t>
  </si>
  <si>
    <t>China</t>
  </si>
  <si>
    <t>India</t>
  </si>
  <si>
    <t>Nigeria</t>
  </si>
  <si>
    <t>Pakistan</t>
  </si>
  <si>
    <t>USA</t>
  </si>
  <si>
    <t>Other Domiciles</t>
  </si>
  <si>
    <t>Please see below</t>
  </si>
  <si>
    <t>Year 3 to Year 4 - China</t>
  </si>
  <si>
    <t>Year 3 to Year 4 - India</t>
  </si>
  <si>
    <t>Year 3 to Year 4 - Nigeria</t>
  </si>
  <si>
    <t>Year 3 to Year 4 - Pakistan</t>
  </si>
  <si>
    <t>Year 3 to Year 4 - USA</t>
  </si>
  <si>
    <t>Year 3 to Year 4 - Other</t>
  </si>
  <si>
    <t>Year 3 to Year 4 - Total</t>
  </si>
  <si>
    <t>Please provide details below (the domicile &amp; student FTE) for students in the 'Other Domiciles' column above that are from a single domicile that accounts for 50% or more of TOTAL non-UK entrant FTEs 
[otherwise leave blank]</t>
  </si>
  <si>
    <t>1aix</t>
  </si>
  <si>
    <t>Domicile (please select country from dropdown)</t>
  </si>
  <si>
    <t>[none selected]</t>
  </si>
  <si>
    <t>1ax</t>
  </si>
  <si>
    <t>Total non-UK student FTE from specified domicile</t>
  </si>
  <si>
    <t>Table 8: Analysis of expenditure - breakdown by activity and cost centre</t>
  </si>
  <si>
    <t xml:space="preserve">Academic staff costs </t>
  </si>
  <si>
    <t>Other staff costs</t>
  </si>
  <si>
    <t>Total staff costs</t>
  </si>
  <si>
    <t>General education expenditure</t>
  </si>
  <si>
    <t>3bi</t>
  </si>
  <si>
    <t>National Bursaries</t>
  </si>
  <si>
    <t>3bii</t>
  </si>
  <si>
    <t>Provider specific (including departmental) bursaries and scholarships</t>
  </si>
  <si>
    <t>3biii</t>
  </si>
  <si>
    <t>Other general expenditure</t>
  </si>
  <si>
    <t>3biv</t>
  </si>
  <si>
    <t>203 Total general education expenditure</t>
  </si>
  <si>
    <t>Premises</t>
  </si>
  <si>
    <t>Repairs and maintenance</t>
  </si>
  <si>
    <t>Other expenditure</t>
  </si>
  <si>
    <t>205 Total premises</t>
  </si>
  <si>
    <t>5a</t>
  </si>
  <si>
    <t>5b</t>
  </si>
  <si>
    <t>5c</t>
  </si>
  <si>
    <t>206 Total residences and catering operations (including conferences)</t>
  </si>
  <si>
    <t>6a</t>
  </si>
  <si>
    <t>DSIT Research Councils, The Royal Society, British Academy and The Royal Society of Edinburgh</t>
  </si>
  <si>
    <t>6ai</t>
  </si>
  <si>
    <t>6aii</t>
  </si>
  <si>
    <t>6aiii</t>
  </si>
  <si>
    <t>6aiv</t>
  </si>
  <si>
    <t>6av</t>
  </si>
  <si>
    <t>6avi</t>
  </si>
  <si>
    <t>6avii</t>
  </si>
  <si>
    <t>6aviii</t>
  </si>
  <si>
    <t>6aix</t>
  </si>
  <si>
    <t>6ax</t>
  </si>
  <si>
    <t>Total DSIT Research Councils, The Royal Society, British Academy and The Royal Society of Edinburgh</t>
  </si>
  <si>
    <t>6b</t>
  </si>
  <si>
    <t>6c</t>
  </si>
  <si>
    <t>6d</t>
  </si>
  <si>
    <t>6e</t>
  </si>
  <si>
    <t>6f</t>
  </si>
  <si>
    <t>6g</t>
  </si>
  <si>
    <t>6h</t>
  </si>
  <si>
    <t>6i</t>
  </si>
  <si>
    <t>6j</t>
  </si>
  <si>
    <t>6k</t>
  </si>
  <si>
    <t>Non-EU (non-UK)-based charities (open competitive process)</t>
  </si>
  <si>
    <t>6l</t>
  </si>
  <si>
    <t>6m</t>
  </si>
  <si>
    <t>6n</t>
  </si>
  <si>
    <t>Pension cost adjustment</t>
  </si>
  <si>
    <t xml:space="preserve">Other </t>
  </si>
  <si>
    <t>208 Total other expenditure</t>
  </si>
  <si>
    <t>Table 9: Analysis of expenditure - staff costs</t>
  </si>
  <si>
    <t>Salaries and wages academic staff</t>
  </si>
  <si>
    <t>Salaries and wages non-academic staff</t>
  </si>
  <si>
    <t>Total salaries and wages</t>
  </si>
  <si>
    <t>Directors/trustees remuneration</t>
  </si>
  <si>
    <t>Social security costs</t>
  </si>
  <si>
    <t>Employer Universities Superannuation Scheme (USS) contributions</t>
  </si>
  <si>
    <t>Employer Teachers' Pension Scheme (TPS) contributions</t>
  </si>
  <si>
    <t>Employer Local Government Pension Scheme (LGPS) contributions</t>
  </si>
  <si>
    <t>Employer Other pension contributions and costs</t>
  </si>
  <si>
    <t>Changes to pension provisions and pension adjustments (USS)</t>
  </si>
  <si>
    <t>Changes to pension provisions and pension adjustments (Other)</t>
  </si>
  <si>
    <t xml:space="preserve">Other staff related costs </t>
  </si>
  <si>
    <t>Total staff costs (excluding changes to pension provisions and pension adjustments)</t>
  </si>
  <si>
    <t>Average staff numbers</t>
  </si>
  <si>
    <t>Average academic staff numbers (FTE)</t>
  </si>
  <si>
    <t>Average non-academic staff numbers (FTE)</t>
  </si>
  <si>
    <t>Total staff numbers (FTE - The values in your workbook must be consistent with your financial statements. If you have reported headcount in your financial statements, you will need to convert these to FTEs. These must also be for the consolidated position.)</t>
  </si>
  <si>
    <t>Basic salary of higher paid staff (including head of provider)</t>
  </si>
  <si>
    <t xml:space="preserve">Total </t>
  </si>
  <si>
    <t>Split into banding as follows:</t>
  </si>
  <si>
    <t>£100,000 - £104,999</t>
  </si>
  <si>
    <t>£105,000 - £109,999</t>
  </si>
  <si>
    <t>£110,000 - £114,999</t>
  </si>
  <si>
    <t>£115,000 - £119,999</t>
  </si>
  <si>
    <t>£120,000 - £124,999</t>
  </si>
  <si>
    <t>£125,000 - £129,999</t>
  </si>
  <si>
    <t>£130,000 - £134,999</t>
  </si>
  <si>
    <t>£135,000 - £139,999</t>
  </si>
  <si>
    <t>£140,000 - £144,999</t>
  </si>
  <si>
    <t>£145,000 - £149,999</t>
  </si>
  <si>
    <t>£150,000 - £154,999</t>
  </si>
  <si>
    <t>£155,000 - £159,999</t>
  </si>
  <si>
    <t>£160,000 - £164,999</t>
  </si>
  <si>
    <t>£165,000 - £169,999</t>
  </si>
  <si>
    <t>£170,000 - £174,999</t>
  </si>
  <si>
    <t>£175,000 - £179,999</t>
  </si>
  <si>
    <t>£180,000 - £184,999</t>
  </si>
  <si>
    <t>£185,000 - £189,999</t>
  </si>
  <si>
    <t>£190,000 - £194,999</t>
  </si>
  <si>
    <t>£195,000 - £199,999</t>
  </si>
  <si>
    <t>£200,000 - £204,999</t>
  </si>
  <si>
    <t>£205,000 - £209,999</t>
  </si>
  <si>
    <t>£210,000 - £214,999</t>
  </si>
  <si>
    <t>£215,000 - £219,999</t>
  </si>
  <si>
    <t>£220,000 - £224,999</t>
  </si>
  <si>
    <t>£225,000 - £229,999</t>
  </si>
  <si>
    <t>£230,000 - £234,999</t>
  </si>
  <si>
    <t>£235,000 - £239,999</t>
  </si>
  <si>
    <t>£240,000 - £244,999</t>
  </si>
  <si>
    <t>£245,000 - £249,999</t>
  </si>
  <si>
    <t>£250,000 - £254,999</t>
  </si>
  <si>
    <t>£255,000 - £259,999</t>
  </si>
  <si>
    <t>£260,000 - £264,999</t>
  </si>
  <si>
    <t>£265,000 - £269,999</t>
  </si>
  <si>
    <t>£270,000 - £274,999</t>
  </si>
  <si>
    <t>£275,000 - £279,999</t>
  </si>
  <si>
    <t>£280,000 - £284,999</t>
  </si>
  <si>
    <t>£285,000 - £289,999</t>
  </si>
  <si>
    <t>£290,000 - £294,999</t>
  </si>
  <si>
    <t>£295,000 - £299,999</t>
  </si>
  <si>
    <t>£300,000 - £304,999</t>
  </si>
  <si>
    <t>£305,000 - £309,999</t>
  </si>
  <si>
    <t>£310,000 - £314,999</t>
  </si>
  <si>
    <t>£315,000 - £319,999</t>
  </si>
  <si>
    <t>£320,000 - £324,999</t>
  </si>
  <si>
    <t>£325,000 - £329,999</t>
  </si>
  <si>
    <t>£330,000 - £334,999</t>
  </si>
  <si>
    <t>£335,000 - £339,999</t>
  </si>
  <si>
    <t>£340,000 - £344,999</t>
  </si>
  <si>
    <t>£345,000 - £349,999</t>
  </si>
  <si>
    <t>£350,000 - £354,999</t>
  </si>
  <si>
    <t>£355,000 - £359,999</t>
  </si>
  <si>
    <t>£360,000 - £364,999</t>
  </si>
  <si>
    <t>£365,000 - £369,999</t>
  </si>
  <si>
    <t>£370,000 - £374,999</t>
  </si>
  <si>
    <t>£375,000 - £379,999</t>
  </si>
  <si>
    <t>£380,000 - £384,999</t>
  </si>
  <si>
    <t>£385,000 - £389,999</t>
  </si>
  <si>
    <t>£390,000 - £394,999</t>
  </si>
  <si>
    <t>£395,000 - £399,999</t>
  </si>
  <si>
    <t>£400,000 - £404,999</t>
  </si>
  <si>
    <t>£405,000 - £409,999</t>
  </si>
  <si>
    <t>£410,000 - £414,999</t>
  </si>
  <si>
    <t>£415,000 - £419,999</t>
  </si>
  <si>
    <t>£420,000 - £424,999</t>
  </si>
  <si>
    <t>£425,000 - £429,999</t>
  </si>
  <si>
    <t>£430,000 - £434,999</t>
  </si>
  <si>
    <t>£435,000 - £439,999</t>
  </si>
  <si>
    <t>£440,000 - £444,999</t>
  </si>
  <si>
    <t>£445,000 - £449,999</t>
  </si>
  <si>
    <t>£450,000 - £454,999</t>
  </si>
  <si>
    <t>£455,000 - £459,999</t>
  </si>
  <si>
    <t>£460,000 - £464,999</t>
  </si>
  <si>
    <t>£465,000 - £469,999</t>
  </si>
  <si>
    <t>£470,000 - £474,999</t>
  </si>
  <si>
    <t>£475,000 - £479,999</t>
  </si>
  <si>
    <t>£480,000 - £484,999</t>
  </si>
  <si>
    <t>£485,000 - £489,999</t>
  </si>
  <si>
    <t>£490,000 - £494,999</t>
  </si>
  <si>
    <t>£495,000 - £499,999</t>
  </si>
  <si>
    <t>£500,000 - £504,999</t>
  </si>
  <si>
    <t>£505,000 - £509,999</t>
  </si>
  <si>
    <t>£510,000 - £514,999</t>
  </si>
  <si>
    <t>£515,000 - £519,999</t>
  </si>
  <si>
    <t>£520,000 - £524,999</t>
  </si>
  <si>
    <t>£525,000 - £529,999</t>
  </si>
  <si>
    <t>£530,000 - £534,999</t>
  </si>
  <si>
    <t>£535,000 - £539,999</t>
  </si>
  <si>
    <t>£540,000 - £544,999</t>
  </si>
  <si>
    <t>£545,000 - £549,999</t>
  </si>
  <si>
    <t>£550,000 - £554,999</t>
  </si>
  <si>
    <t>£555,000 - £559,999</t>
  </si>
  <si>
    <t>£560,000 - £564,999</t>
  </si>
  <si>
    <t>£565,000 - £569,999</t>
  </si>
  <si>
    <t>£570,000 - £574,999</t>
  </si>
  <si>
    <t>£575,000 - £579,999</t>
  </si>
  <si>
    <t>£580,000 - £584,999</t>
  </si>
  <si>
    <t>£585,000 - £589,999</t>
  </si>
  <si>
    <t>£590,000 - £594,999</t>
  </si>
  <si>
    <t>£595,000 - £599,999</t>
  </si>
  <si>
    <t>£600,000 - £604,999</t>
  </si>
  <si>
    <t>£605,000 - £609,999</t>
  </si>
  <si>
    <t>£610,000 - £614,999</t>
  </si>
  <si>
    <t>£615,000 - £619,999</t>
  </si>
  <si>
    <t>£620,000 - £624,999</t>
  </si>
  <si>
    <t>£625,000 - £629,999</t>
  </si>
  <si>
    <t>£630,000 - £634,999</t>
  </si>
  <si>
    <t>£635,000 - £639,999</t>
  </si>
  <si>
    <t>£640,000 - £644,999</t>
  </si>
  <si>
    <t>£645,000 - £649,999</t>
  </si>
  <si>
    <t>£650,000 - £654,999</t>
  </si>
  <si>
    <t>£655,000 - £659,999</t>
  </si>
  <si>
    <t>£660,000 - £664,999</t>
  </si>
  <si>
    <t>£665,000 - £669,999</t>
  </si>
  <si>
    <t>£670,000 - £674,999</t>
  </si>
  <si>
    <t>£675,000 - £679,999</t>
  </si>
  <si>
    <t>£680,000 - £684,999</t>
  </si>
  <si>
    <t>£685,000 - £689,999</t>
  </si>
  <si>
    <t>£690,000 - £694,999</t>
  </si>
  <si>
    <t>£695,000 - £699,999</t>
  </si>
  <si>
    <t>£700,000 - £704,999</t>
  </si>
  <si>
    <t>£705,000 - £709,999</t>
  </si>
  <si>
    <t>£710,000 - £714,999</t>
  </si>
  <si>
    <t>£715,000 - £719,999</t>
  </si>
  <si>
    <t>£720,000 - £724,999</t>
  </si>
  <si>
    <t>£725,000 - £729,999</t>
  </si>
  <si>
    <t>£730,000 - £734,999</t>
  </si>
  <si>
    <t>£735,000 - £739,999</t>
  </si>
  <si>
    <t>£740,000 - £744,999</t>
  </si>
  <si>
    <t>£745,000 - £749,999</t>
  </si>
  <si>
    <t>£750,000 - £754,999</t>
  </si>
  <si>
    <t>£755,000 - £759,999</t>
  </si>
  <si>
    <t>£760,000 - £764,999</t>
  </si>
  <si>
    <t>£765,000 - £769,999</t>
  </si>
  <si>
    <t>£770,000 - £774,999</t>
  </si>
  <si>
    <t>£775,000 - £779,999</t>
  </si>
  <si>
    <t>£780,000 - £784,999</t>
  </si>
  <si>
    <t>£785,000 - £789,999</t>
  </si>
  <si>
    <t>£790,000 - £794,999</t>
  </si>
  <si>
    <t>£795,000 - £799,999</t>
  </si>
  <si>
    <t>£800,000 and over</t>
  </si>
  <si>
    <t>Table 10: Analysis of expenditure - severance payments</t>
  </si>
  <si>
    <t>Please indicate whether you are submitting the information in this table as a nil return:</t>
  </si>
  <si>
    <t>Compensation for loss of office paid to the head of provider</t>
  </si>
  <si>
    <t>Loss of office at the provider</t>
  </si>
  <si>
    <t>Loss of office at any of the provider's parent or subsidiary undertakings or any office(s) connected to the provider's affairs</t>
  </si>
  <si>
    <t>Where the compensation includes benefits other than cash: estimated money value</t>
  </si>
  <si>
    <t>Where the compensation includes benefits other than cash (1c), please detail below the nature of the benefit:</t>
  </si>
  <si>
    <t>Where the compensation includes additional pension contributions relating to the employment with the provider: amount of the pension contribution</t>
  </si>
  <si>
    <r>
      <t>Aggregate of compensation for loss of office paid across the whole provider (</t>
    </r>
    <r>
      <rPr>
        <b/>
        <i/>
        <sz val="10.5"/>
        <color theme="1"/>
        <rFont val="Arial"/>
        <family val="2"/>
      </rPr>
      <t>Includes head of provider</t>
    </r>
    <r>
      <rPr>
        <b/>
        <sz val="10.5"/>
        <color theme="1"/>
        <rFont val="Arial"/>
        <family val="2"/>
      </rPr>
      <t xml:space="preserve">) </t>
    </r>
  </si>
  <si>
    <t>Loss of office at the provider:</t>
  </si>
  <si>
    <t>2ai</t>
  </si>
  <si>
    <t>Total amount of compensation paid across the whole provider (£000s)</t>
  </si>
  <si>
    <t>2aii</t>
  </si>
  <si>
    <t>Number of people to whom this was payable</t>
  </si>
  <si>
    <t>Loss of office at any of the provider's parent or subsidiary undertakings or any office(s) connected to the provider's affairs:</t>
  </si>
  <si>
    <t>2bi</t>
  </si>
  <si>
    <t>2bii</t>
  </si>
  <si>
    <t>Table 11: Head of provider remuneration</t>
  </si>
  <si>
    <t>Head of provider at</t>
  </si>
  <si>
    <t>Previous head of provider (1)</t>
  </si>
  <si>
    <t>Previous head of provider (2)</t>
  </si>
  <si>
    <t>Previous head of provider (3)</t>
  </si>
  <si>
    <t>Name of individuals serving as head of provider during the two years</t>
  </si>
  <si>
    <t>Start date of service in head of provider role (DD/MM/YYYY)</t>
  </si>
  <si>
    <t>End date of service in head of provider role (DD/MM/YYYY)</t>
  </si>
  <si>
    <t>Disclosures relating to head of provider role</t>
  </si>
  <si>
    <t>Annualised basic salary awarded before salary sacrifice arrangements and any waivers</t>
  </si>
  <si>
    <t>Basic salary paid</t>
  </si>
  <si>
    <t>Basic salary paid before salary sacrifice arrangements</t>
  </si>
  <si>
    <t>Deductions to reflect salary sacrifice arrangements</t>
  </si>
  <si>
    <t>2biii</t>
  </si>
  <si>
    <t>Basic salary paid after salary sacrifice arrangements</t>
  </si>
  <si>
    <t>Salary in lieu of pension and payments in lieu of pension contributions</t>
  </si>
  <si>
    <t>Payment of dividends</t>
  </si>
  <si>
    <t>Performance related pay and other bonuses</t>
  </si>
  <si>
    <t>Pension contributions</t>
  </si>
  <si>
    <t>Any other sums paid under any pension scheme in relation to employment with the provider</t>
  </si>
  <si>
    <t xml:space="preserve">Compensation for loss of office </t>
  </si>
  <si>
    <t>Total disclosures relating to head of provider role (before salary sacrifice)</t>
  </si>
  <si>
    <t>Other taxable benefits</t>
  </si>
  <si>
    <t>Company cars</t>
  </si>
  <si>
    <t>Subsidised loans including mortgage subsidies</t>
  </si>
  <si>
    <t>Subsidised accommodation</t>
  </si>
  <si>
    <t xml:space="preserve">Where 3d Other taxable benefits has been completed, please detail below what items are included in this: </t>
  </si>
  <si>
    <t>Total other taxable benefits</t>
  </si>
  <si>
    <t>Non-taxable benefits</t>
  </si>
  <si>
    <t>Contributions to relocation costs</t>
  </si>
  <si>
    <t>Living accommodation</t>
  </si>
  <si>
    <t>Other non-taxable benefits</t>
  </si>
  <si>
    <t xml:space="preserve">Where 4c Other non-taxable benefits has been completed, please detail below what items are included in this: </t>
  </si>
  <si>
    <t>Total non-taxable benefits</t>
  </si>
  <si>
    <t>Other remuneration</t>
  </si>
  <si>
    <t>Compensation for loss of benefits</t>
  </si>
  <si>
    <t>Ex-gratia and remuneration payments while on sabbatical</t>
  </si>
  <si>
    <t>Payments for consultancy work that are made to the individual for work delivered using the provider's resources</t>
  </si>
  <si>
    <t>5d</t>
  </si>
  <si>
    <t xml:space="preserve">Where 5d Other remuneration has been completed, please detail below what items are included in this: </t>
  </si>
  <si>
    <t>5e</t>
  </si>
  <si>
    <t>Total other remuneration</t>
  </si>
  <si>
    <t>Total remuneration (before salary sacrifice)</t>
  </si>
  <si>
    <t>Head of provider's remuneration expressed as a pay multiple of all other employees' remuneration</t>
  </si>
  <si>
    <t>(Median pay and median total remuneration should be calculated on a full-time equivalent basis across all employees, including academic and non-academic staff)</t>
  </si>
  <si>
    <t>Has your head of provider or any previous head of provider disclosed above been appointed as acting interim head, or are they on a secondment from another organisation?</t>
  </si>
  <si>
    <t>Please provide brief details below of the status of the person acting as head of provider</t>
  </si>
  <si>
    <t>Is your head of provider or any previous head of provider disclosed above employed or paid by another entity, rather the provider themselves?</t>
  </si>
  <si>
    <t>Please provide brief details of the entity that is responsible for funding the remuneration and any other related benefits</t>
  </si>
  <si>
    <t>Has your head of provider or any previous head of provider disclosed above chosen to waive, or not accept, some element of their remuneration?</t>
  </si>
  <si>
    <t>Please provide a brief explanation, along with the amount awarded but not accepted, or received and waived</t>
  </si>
  <si>
    <t>Please use the text box if you wish to provide any commentary in support of the data returned in this table</t>
  </si>
  <si>
    <t>Table 12: Analysis of capital expenditure</t>
  </si>
  <si>
    <t>Source of funds</t>
  </si>
  <si>
    <t>Retained proceeds of sales</t>
  </si>
  <si>
    <t>Internal funds</t>
  </si>
  <si>
    <t>Existing loans (excluding new loans in year)</t>
  </si>
  <si>
    <t>New loans in year</t>
  </si>
  <si>
    <t>Existing director loans (excluding new in year)</t>
  </si>
  <si>
    <t>New directors loans in year</t>
  </si>
  <si>
    <t>Leasing</t>
  </si>
  <si>
    <t>Private Finance Initiative</t>
  </si>
  <si>
    <t>Other external sources</t>
  </si>
  <si>
    <t>Total actual spend</t>
  </si>
  <si>
    <t>Buildings</t>
  </si>
  <si>
    <t>Equipment and intangible assets</t>
  </si>
  <si>
    <t>Other operations</t>
  </si>
  <si>
    <t>Total capital expenditure</t>
  </si>
  <si>
    <t>Table 13: Financial commitments</t>
  </si>
  <si>
    <t>Last audited year - Financial year ending:</t>
  </si>
  <si>
    <t>Lender’s name</t>
  </si>
  <si>
    <t>Lender description if 'Other: specify' is selected in column B</t>
  </si>
  <si>
    <t>Type of commitment</t>
  </si>
  <si>
    <t>Security</t>
  </si>
  <si>
    <t>Date of commitment</t>
  </si>
  <si>
    <t>Sum originally committed by the lender 
(£000s)</t>
  </si>
  <si>
    <t>Capital sum owed at the end of  
(£000s)</t>
  </si>
  <si>
    <t>Undrawn sum 
(£000s)</t>
  </si>
  <si>
    <t>Period of loan 
(years)</t>
  </si>
  <si>
    <t>Date of the end of the agreement</t>
  </si>
  <si>
    <t>Repayment basis</t>
  </si>
  <si>
    <t>Sum to be repaid at maturity (including compound interest) 
(£000s)</t>
  </si>
  <si>
    <t>Interest rate type</t>
  </si>
  <si>
    <t>Interest rate at the end of (estimate for undrawn facilities)</t>
  </si>
  <si>
    <t>Additional comments</t>
  </si>
  <si>
    <t>Secured/ Unsecured</t>
  </si>
  <si>
    <t>Approximate value of security (or book value of specified assets on which security is held)
(£000s)</t>
  </si>
  <si>
    <t>Month</t>
  </si>
  <si>
    <t>Year</t>
  </si>
  <si>
    <t>Table 14: Access and participation investment</t>
  </si>
  <si>
    <t>Access and participation investment</t>
  </si>
  <si>
    <t>Access investment</t>
  </si>
  <si>
    <t>Financial support investment</t>
  </si>
  <si>
    <t>Support for disabled students</t>
  </si>
  <si>
    <t>Research and evaluation investment</t>
  </si>
  <si>
    <t>Total access and participation investment</t>
  </si>
  <si>
    <t>Financial checks table: To confirm values in your AFR26 workbook match those found in your audited financial statements. Further information to help you complete this table can be found within the 'AFR26 Guidance on completing the workbook' and 'AFR26 Annex B: Glossary of accounting terms' documents via the links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</si>
</sst>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0.0"/>
    <numFmt numFmtId="167" formatCode="_-* #,##0_-;\-* #,##0_-;_-* &quot;-&quot;??_-;_-@_-"/>
    <numFmt numFmtId="168" formatCode="0.0%"/>
    <numFmt numFmtId="169" formatCode="0.0"/>
    <numFmt numFmtId="170" formatCode="0.0\%"/>
  </numFmts>
  <fonts count="47" x14ac:knownFonts="1">
    <font>
      <sz val="11"/>
      <color theme="1"/>
      <name val="Calibri"/>
      <family val="2"/>
      <scheme val="minor"/>
    </font>
    <font>
      <sz val="11"/>
      <color theme="1"/>
      <name val="Arial"/>
      <family val="2"/>
    </font>
    <font>
      <b/>
      <sz val="15"/>
      <color theme="3"/>
      <name val="Calibri"/>
      <family val="2"/>
      <scheme val="minor"/>
    </font>
    <font>
      <b/>
      <sz val="12"/>
      <color theme="0"/>
      <name val="Arial"/>
      <family val="2"/>
    </font>
    <font>
      <sz val="10"/>
      <color theme="1"/>
      <name val="Arial"/>
      <family val="2"/>
    </font>
    <font>
      <sz val="10"/>
      <name val="Arial"/>
      <family val="2"/>
    </font>
    <font>
      <sz val="11"/>
      <color theme="1"/>
      <name val="Calibri"/>
      <family val="2"/>
      <scheme val="minor"/>
    </font>
    <font>
      <b/>
      <sz val="12"/>
      <color rgb="FFFFFFFF"/>
      <name val="Arial"/>
      <family val="2"/>
    </font>
    <font>
      <sz val="11"/>
      <name val="Calibri"/>
      <family val="2"/>
      <scheme val="minor"/>
    </font>
    <font>
      <i/>
      <sz val="10"/>
      <color theme="1"/>
      <name val="Arial"/>
      <family val="2"/>
    </font>
    <font>
      <b/>
      <sz val="10"/>
      <color theme="0"/>
      <name val="Arial"/>
      <family val="2"/>
    </font>
    <font>
      <b/>
      <sz val="10.5"/>
      <color theme="0"/>
      <name val="Arial"/>
      <family val="2"/>
    </font>
    <font>
      <sz val="10.5"/>
      <color theme="0"/>
      <name val="Arial"/>
      <family val="2"/>
    </font>
    <font>
      <sz val="10.5"/>
      <color theme="1"/>
      <name val="Arial"/>
      <family val="2"/>
    </font>
    <font>
      <b/>
      <sz val="10.5"/>
      <color theme="1"/>
      <name val="Arial"/>
      <family val="2"/>
    </font>
    <font>
      <sz val="10.5"/>
      <name val="Arial"/>
      <family val="2"/>
    </font>
    <font>
      <b/>
      <sz val="10.5"/>
      <name val="Arial"/>
      <family val="2"/>
    </font>
    <font>
      <b/>
      <sz val="10.5"/>
      <color rgb="FFFFFFFF"/>
      <name val="Arial"/>
      <family val="2"/>
    </font>
    <font>
      <b/>
      <sz val="10.5"/>
      <color rgb="FF000000"/>
      <name val="Arial"/>
      <family val="2"/>
    </font>
    <font>
      <sz val="10.5"/>
      <color rgb="FFFFFFFF"/>
      <name val="Arial"/>
      <family val="2"/>
    </font>
    <font>
      <b/>
      <i/>
      <sz val="10.5"/>
      <color theme="1"/>
      <name val="Arial"/>
      <family val="2"/>
    </font>
    <font>
      <b/>
      <i/>
      <sz val="10.5"/>
      <color theme="0"/>
      <name val="Arial"/>
      <family val="2"/>
    </font>
    <font>
      <b/>
      <sz val="12"/>
      <color theme="1"/>
      <name val="Arial"/>
      <family val="2"/>
    </font>
    <font>
      <sz val="10.5"/>
      <color theme="0" tint="-0.14999847407452621"/>
      <name val="Arial"/>
      <family val="2"/>
    </font>
    <font>
      <b/>
      <u/>
      <sz val="10.5"/>
      <color theme="1"/>
      <name val="Arial"/>
      <family val="2"/>
    </font>
    <font>
      <sz val="10.5"/>
      <color rgb="FFD7D2CB"/>
      <name val="Arial"/>
      <family val="2"/>
    </font>
    <font>
      <b/>
      <u/>
      <sz val="11"/>
      <color theme="1"/>
      <name val="Arial"/>
      <family val="2"/>
    </font>
    <font>
      <u/>
      <sz val="11"/>
      <color theme="10"/>
      <name val="Calibri"/>
      <family val="2"/>
      <scheme val="minor"/>
    </font>
    <font>
      <sz val="8"/>
      <name val="Calibri"/>
      <family val="2"/>
      <scheme val="minor"/>
    </font>
    <font>
      <sz val="10.5"/>
      <color rgb="FF000000"/>
      <name val="Arial"/>
      <family val="2"/>
    </font>
    <font>
      <b/>
      <sz val="10.5"/>
      <color rgb="FFFF0000"/>
      <name val="Arial"/>
      <family val="2"/>
    </font>
    <font>
      <b/>
      <sz val="10.5"/>
      <color rgb="FFD7D2CB"/>
      <name val="Arial"/>
      <family val="2"/>
    </font>
    <font>
      <sz val="10"/>
      <color theme="1"/>
      <name val="Arial"/>
      <family val="2"/>
    </font>
    <font>
      <sz val="11"/>
      <color rgb="FFD7D2CB"/>
      <name val="Arial"/>
      <family val="2"/>
    </font>
    <font>
      <b/>
      <u/>
      <sz val="12"/>
      <color rgb="FFFFC000"/>
      <name val="Arial"/>
      <family val="2"/>
    </font>
    <font>
      <b/>
      <sz val="11"/>
      <color rgb="FFFFC000"/>
      <name val="Arial"/>
      <family val="2"/>
    </font>
    <font>
      <b/>
      <u/>
      <sz val="12"/>
      <color rgb="FF002554"/>
      <name val="Arial"/>
      <family val="2"/>
    </font>
    <font>
      <i/>
      <sz val="11"/>
      <color theme="1"/>
      <name val="Arial"/>
      <family val="2"/>
    </font>
    <font>
      <sz val="24"/>
      <color rgb="FF002554"/>
      <name val="Arial"/>
      <family val="2"/>
    </font>
    <font>
      <sz val="20"/>
      <color rgb="FF002554"/>
      <name val="Arial"/>
      <family val="2"/>
    </font>
    <font>
      <b/>
      <sz val="11"/>
      <color rgb="FFFFFFFF"/>
      <name val="Arial"/>
      <family val="2"/>
    </font>
    <font>
      <b/>
      <sz val="12"/>
      <color rgb="FFC00000"/>
      <name val="Arial"/>
      <family val="2"/>
    </font>
    <font>
      <sz val="10.5"/>
      <color rgb="FFC00000"/>
      <name val="Arial"/>
      <family val="2"/>
    </font>
    <font>
      <sz val="28"/>
      <color rgb="FFC00000"/>
      <name val="Arial"/>
      <family val="2"/>
    </font>
    <font>
      <sz val="12"/>
      <color rgb="FFC00000"/>
      <name val="Arial"/>
      <family val="2"/>
    </font>
    <font>
      <b/>
      <sz val="24"/>
      <color rgb="FF002554"/>
      <name val="Arial"/>
      <family val="2"/>
    </font>
    <font>
      <b/>
      <sz val="11"/>
      <color theme="1"/>
      <name val="Arial"/>
      <family val="2"/>
    </font>
  </fonts>
  <fills count="1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002554"/>
        <bgColor indexed="64"/>
      </patternFill>
    </fill>
    <fill>
      <patternFill patternType="solid">
        <fgColor rgb="FFD7D2C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002554"/>
        <bgColor rgb="FF000000"/>
      </patternFill>
    </fill>
    <fill>
      <patternFill patternType="solid">
        <fgColor rgb="FFD7D2CB"/>
        <bgColor rgb="FF000000"/>
      </patternFill>
    </fill>
    <fill>
      <patternFill patternType="solid">
        <fgColor theme="8" tint="0.79998168889431442"/>
        <bgColor rgb="FF000000"/>
      </patternFill>
    </fill>
    <fill>
      <patternFill patternType="solid">
        <fgColor theme="8" tint="0.59999389629810485"/>
        <bgColor rgb="FF000000"/>
      </patternFill>
    </fill>
    <fill>
      <patternFill patternType="solid">
        <fgColor theme="0"/>
        <bgColor rgb="FF000000"/>
      </patternFill>
    </fill>
    <fill>
      <patternFill patternType="solid">
        <fgColor rgb="FFB4C6E7"/>
        <bgColor indexed="64"/>
      </patternFill>
    </fill>
    <fill>
      <patternFill patternType="solid">
        <fgColor rgb="FFFFFFFF"/>
        <bgColor indexed="64"/>
      </patternFill>
    </fill>
    <fill>
      <patternFill patternType="solid">
        <fgColor rgb="FFD9E1F2"/>
        <bgColor indexed="64"/>
      </patternFill>
    </fill>
    <fill>
      <patternFill patternType="solid">
        <fgColor rgb="FFF1B434"/>
        <bgColor rgb="FF000000"/>
      </patternFill>
    </fill>
  </fills>
  <borders count="152">
    <border>
      <left/>
      <right/>
      <top/>
      <bottom/>
      <diagonal/>
    </border>
    <border>
      <left/>
      <right/>
      <top/>
      <bottom style="thick">
        <color theme="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theme="0"/>
      </right>
      <top style="thin">
        <color theme="0"/>
      </top>
      <bottom style="thin">
        <color auto="1"/>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indexed="64"/>
      </right>
      <top style="thin">
        <color theme="0"/>
      </top>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right style="thin">
        <color theme="0"/>
      </right>
      <top style="thin">
        <color indexed="64"/>
      </top>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diagonal/>
    </border>
    <border>
      <left/>
      <right style="thin">
        <color indexed="64"/>
      </right>
      <top/>
      <bottom style="thin">
        <color theme="0"/>
      </bottom>
      <diagonal/>
    </border>
    <border>
      <left style="thin">
        <color theme="0"/>
      </left>
      <right style="thin">
        <color indexed="64"/>
      </right>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thin">
        <color theme="0"/>
      </bottom>
      <diagonal/>
    </border>
    <border>
      <left/>
      <right style="thin">
        <color indexed="64"/>
      </right>
      <top style="thin">
        <color indexed="64"/>
      </top>
      <bottom style="thin">
        <color theme="0"/>
      </bottom>
      <diagonal/>
    </border>
    <border>
      <left/>
      <right style="thin">
        <color theme="0"/>
      </right>
      <top style="thin">
        <color theme="0"/>
      </top>
      <bottom/>
      <diagonal/>
    </border>
    <border>
      <left/>
      <right/>
      <top style="thin">
        <color theme="0"/>
      </top>
      <bottom/>
      <diagonal/>
    </border>
    <border>
      <left/>
      <right/>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theme="0"/>
      </right>
      <top/>
      <bottom style="thin">
        <color indexed="64"/>
      </bottom>
      <diagonal/>
    </border>
    <border>
      <left style="thin">
        <color theme="0"/>
      </left>
      <right style="hair">
        <color theme="0"/>
      </right>
      <top/>
      <bottom style="thin">
        <color auto="1"/>
      </bottom>
      <diagonal/>
    </border>
    <border>
      <left style="hair">
        <color theme="0"/>
      </left>
      <right style="thin">
        <color theme="0"/>
      </right>
      <top/>
      <bottom style="thin">
        <color auto="1"/>
      </bottom>
      <diagonal/>
    </border>
    <border>
      <left style="hair">
        <color theme="0"/>
      </left>
      <right style="hair">
        <color theme="0"/>
      </right>
      <top/>
      <bottom style="thin">
        <color auto="1"/>
      </bottom>
      <diagonal/>
    </border>
    <border>
      <left style="hair">
        <color theme="0"/>
      </left>
      <right style="thin">
        <color indexed="64"/>
      </right>
      <top/>
      <bottom style="thin">
        <color auto="1"/>
      </bottom>
      <diagonal/>
    </border>
    <border>
      <left style="thin">
        <color theme="0"/>
      </left>
      <right style="hair">
        <color theme="0"/>
      </right>
      <top style="thin">
        <color theme="0"/>
      </top>
      <bottom/>
      <diagonal/>
    </border>
    <border>
      <left style="hair">
        <color theme="0"/>
      </left>
      <right style="thin">
        <color theme="0"/>
      </right>
      <top style="thin">
        <color theme="0"/>
      </top>
      <bottom/>
      <diagonal/>
    </border>
    <border>
      <left style="hair">
        <color theme="0"/>
      </left>
      <right style="hair">
        <color theme="0"/>
      </right>
      <top style="thin">
        <color theme="0"/>
      </top>
      <bottom/>
      <diagonal/>
    </border>
    <border>
      <left style="hair">
        <color theme="0"/>
      </left>
      <right style="thin">
        <color indexed="64"/>
      </right>
      <top style="thin">
        <color theme="0"/>
      </top>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style="thin">
        <color theme="0"/>
      </right>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right style="hair">
        <color indexed="64"/>
      </right>
      <top style="hair">
        <color indexed="64"/>
      </top>
      <bottom style="hair">
        <color indexed="64"/>
      </bottom>
      <diagonal/>
    </border>
    <border>
      <left style="thin">
        <color theme="0"/>
      </left>
      <right style="thin">
        <color indexed="64"/>
      </right>
      <top style="thin">
        <color auto="1"/>
      </top>
      <bottom style="thin">
        <color indexed="64"/>
      </bottom>
      <diagonal/>
    </border>
    <border>
      <left style="thin">
        <color theme="0"/>
      </left>
      <right style="hair">
        <color theme="0"/>
      </right>
      <top/>
      <bottom/>
      <diagonal/>
    </border>
    <border>
      <left style="hair">
        <color theme="0"/>
      </left>
      <right style="thin">
        <color theme="0"/>
      </right>
      <top/>
      <bottom/>
      <diagonal/>
    </border>
    <border>
      <left style="hair">
        <color theme="0"/>
      </left>
      <right style="hair">
        <color theme="0"/>
      </right>
      <top/>
      <bottom/>
      <diagonal/>
    </border>
    <border>
      <left style="hair">
        <color theme="0"/>
      </left>
      <right style="thin">
        <color indexed="64"/>
      </right>
      <top/>
      <bottom/>
      <diagonal/>
    </border>
    <border>
      <left style="thin">
        <color auto="1"/>
      </left>
      <right style="thin">
        <color theme="0"/>
      </right>
      <top/>
      <bottom style="thin">
        <color auto="1"/>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auto="1"/>
      </top>
      <bottom/>
      <diagonal/>
    </border>
    <border>
      <left style="hair">
        <color indexed="64"/>
      </left>
      <right/>
      <top/>
      <bottom/>
      <diagonal/>
    </border>
    <border>
      <left/>
      <right style="hair">
        <color indexed="64"/>
      </right>
      <top/>
      <bottom style="thin">
        <color indexed="64"/>
      </bottom>
      <diagonal/>
    </border>
    <border>
      <left style="thin">
        <color indexed="64"/>
      </left>
      <right style="thin">
        <color theme="0"/>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style="hair">
        <color indexed="64"/>
      </bottom>
      <diagonal/>
    </border>
    <border>
      <left style="thin">
        <color theme="0"/>
      </left>
      <right/>
      <top style="thin">
        <color theme="0"/>
      </top>
      <bottom style="thin">
        <color auto="1"/>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diagonal/>
    </border>
    <border>
      <left style="medium">
        <color indexed="64"/>
      </left>
      <right/>
      <top/>
      <bottom/>
      <diagonal/>
    </border>
    <border>
      <left/>
      <right style="hair">
        <color theme="0"/>
      </right>
      <top/>
      <bottom/>
      <diagonal/>
    </border>
    <border>
      <left style="medium">
        <color indexed="64"/>
      </left>
      <right/>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indexed="64"/>
      </bottom>
      <diagonal/>
    </border>
    <border>
      <left style="thin">
        <color indexed="64"/>
      </left>
      <right/>
      <top style="thin">
        <color indexed="64"/>
      </top>
      <bottom style="thin">
        <color theme="0"/>
      </bottom>
      <diagonal/>
    </border>
    <border>
      <left style="hair">
        <color indexed="64"/>
      </left>
      <right/>
      <top style="hair">
        <color indexed="64"/>
      </top>
      <bottom/>
      <diagonal/>
    </border>
    <border>
      <left style="hair">
        <color theme="0"/>
      </left>
      <right style="hair">
        <color theme="0"/>
      </right>
      <top/>
      <bottom style="hair">
        <color theme="0"/>
      </bottom>
      <diagonal/>
    </border>
    <border>
      <left/>
      <right/>
      <top/>
      <bottom style="hair">
        <color theme="0"/>
      </bottom>
      <diagonal/>
    </border>
    <border>
      <left/>
      <right style="thin">
        <color indexed="64"/>
      </right>
      <top style="thin">
        <color theme="0"/>
      </top>
      <bottom/>
      <diagonal/>
    </border>
    <border>
      <left/>
      <right style="thin">
        <color indexed="64"/>
      </right>
      <top/>
      <bottom style="hair">
        <color theme="0"/>
      </bottom>
      <diagonal/>
    </border>
    <border>
      <left/>
      <right style="thin">
        <color theme="0"/>
      </right>
      <top/>
      <bottom style="hair">
        <color theme="0"/>
      </bottom>
      <diagonal/>
    </border>
    <border>
      <left style="thin">
        <color theme="0"/>
      </left>
      <right/>
      <top/>
      <bottom style="hair">
        <color theme="0"/>
      </bottom>
      <diagonal/>
    </border>
    <border>
      <left style="thin">
        <color theme="0"/>
      </left>
      <right/>
      <top style="thin">
        <color indexed="64"/>
      </top>
      <bottom/>
      <diagonal/>
    </border>
    <border>
      <left style="thin">
        <color indexed="64"/>
      </left>
      <right style="hair">
        <color indexed="64"/>
      </right>
      <top style="thin">
        <color indexed="64"/>
      </top>
      <bottom/>
      <diagonal/>
    </border>
    <border>
      <left style="hair">
        <color theme="0"/>
      </left>
      <right/>
      <top/>
      <bottom style="thin">
        <color indexed="64"/>
      </bottom>
      <diagonal/>
    </border>
    <border>
      <left style="thin">
        <color theme="0"/>
      </left>
      <right/>
      <top style="hair">
        <color theme="0"/>
      </top>
      <bottom style="thin">
        <color theme="0"/>
      </bottom>
      <diagonal/>
    </border>
    <border>
      <left/>
      <right/>
      <top style="hair">
        <color theme="0"/>
      </top>
      <bottom style="thin">
        <color theme="0"/>
      </bottom>
      <diagonal/>
    </border>
    <border>
      <left/>
      <right style="thin">
        <color theme="0"/>
      </right>
      <top style="hair">
        <color theme="0"/>
      </top>
      <bottom style="thin">
        <color theme="0"/>
      </bottom>
      <diagonal/>
    </border>
    <border>
      <left/>
      <right style="thin">
        <color indexed="64"/>
      </right>
      <top style="hair">
        <color theme="0"/>
      </top>
      <bottom style="thin">
        <color theme="0"/>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theme="0"/>
      </right>
      <top style="thin">
        <color theme="0"/>
      </top>
      <bottom/>
      <diagonal/>
    </border>
    <border>
      <left style="thin">
        <color theme="0"/>
      </left>
      <right style="thin">
        <color indexed="64"/>
      </right>
      <top/>
      <bottom style="thin">
        <color theme="0"/>
      </bottom>
      <diagonal/>
    </border>
    <border>
      <left style="thin">
        <color theme="1"/>
      </left>
      <right/>
      <top/>
      <bottom/>
      <diagonal/>
    </border>
    <border>
      <left style="hair">
        <color theme="0"/>
      </left>
      <right/>
      <top style="thin">
        <color theme="0"/>
      </top>
      <bottom/>
      <diagonal/>
    </border>
    <border>
      <left style="hair">
        <color theme="0"/>
      </left>
      <right/>
      <top/>
      <bottom/>
      <diagonal/>
    </border>
  </borders>
  <cellStyleXfs count="22">
    <xf numFmtId="0" fontId="0" fillId="0" borderId="0"/>
    <xf numFmtId="0" fontId="2" fillId="0" borderId="1" applyNumberFormat="0" applyFill="0" applyAlignment="0" applyProtection="0"/>
    <xf numFmtId="0" fontId="5" fillId="0" borderId="0"/>
    <xf numFmtId="9" fontId="6" fillId="0" borderId="0" applyFont="0" applyFill="0" applyBorder="0" applyAlignment="0" applyProtection="0"/>
    <xf numFmtId="165" fontId="6" fillId="0" borderId="0" applyFont="0" applyFill="0" applyBorder="0" applyAlignment="0" applyProtection="0"/>
    <xf numFmtId="0" fontId="6" fillId="0" borderId="0"/>
    <xf numFmtId="0" fontId="27" fillId="0" borderId="0" applyNumberForma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2" fillId="0" borderId="1"/>
  </cellStyleXfs>
  <cellXfs count="1695">
    <xf numFmtId="0" fontId="0" fillId="0" borderId="0" xfId="0"/>
    <xf numFmtId="0" fontId="4" fillId="0" borderId="0" xfId="0" applyFont="1"/>
    <xf numFmtId="0" fontId="4" fillId="0" borderId="0" xfId="0" applyFont="1" applyAlignment="1">
      <alignment horizontal="right"/>
    </xf>
    <xf numFmtId="0" fontId="5" fillId="0" borderId="0" xfId="0" applyFont="1"/>
    <xf numFmtId="0" fontId="9" fillId="0" borderId="0" xfId="0" applyFont="1"/>
    <xf numFmtId="0" fontId="15" fillId="0" borderId="0" xfId="0" applyFont="1"/>
    <xf numFmtId="0" fontId="12" fillId="5" borderId="0" xfId="0" applyFont="1" applyFill="1"/>
    <xf numFmtId="0" fontId="3" fillId="5" borderId="2" xfId="1" applyFont="1" applyFill="1" applyBorder="1" applyAlignment="1" applyProtection="1">
      <alignment vertical="top"/>
    </xf>
    <xf numFmtId="0" fontId="11" fillId="5" borderId="3" xfId="1" applyFont="1" applyFill="1" applyBorder="1" applyAlignment="1" applyProtection="1">
      <alignment vertical="top"/>
    </xf>
    <xf numFmtId="0" fontId="12" fillId="5" borderId="8" xfId="0" applyFont="1" applyFill="1" applyBorder="1"/>
    <xf numFmtId="0" fontId="12" fillId="5" borderId="6" xfId="0" applyFont="1" applyFill="1" applyBorder="1"/>
    <xf numFmtId="0" fontId="13" fillId="6" borderId="4" xfId="0" applyFont="1" applyFill="1" applyBorder="1" applyAlignment="1">
      <alignment horizontal="right"/>
    </xf>
    <xf numFmtId="0" fontId="13" fillId="0" borderId="12" xfId="0" applyFont="1" applyBorder="1" applyAlignment="1">
      <alignment horizontal="right" vertical="top"/>
    </xf>
    <xf numFmtId="0" fontId="11" fillId="5" borderId="7" xfId="0" applyFont="1" applyFill="1" applyBorder="1" applyAlignment="1">
      <alignment horizontal="right"/>
    </xf>
    <xf numFmtId="0" fontId="15" fillId="0" borderId="12" xfId="0" applyFont="1" applyBorder="1" applyAlignment="1">
      <alignment horizontal="right"/>
    </xf>
    <xf numFmtId="0" fontId="15" fillId="4" borderId="4" xfId="0" applyFont="1" applyFill="1" applyBorder="1" applyAlignment="1">
      <alignment horizontal="left" indent="1"/>
    </xf>
    <xf numFmtId="0" fontId="15" fillId="6" borderId="13" xfId="0" applyFont="1" applyFill="1" applyBorder="1" applyAlignment="1">
      <alignment horizontal="left"/>
    </xf>
    <xf numFmtId="0" fontId="16" fillId="11" borderId="4" xfId="0" applyFont="1" applyFill="1" applyBorder="1" applyAlignment="1">
      <alignment horizontal="left"/>
    </xf>
    <xf numFmtId="0" fontId="13" fillId="0" borderId="0" xfId="0" applyFont="1"/>
    <xf numFmtId="0" fontId="7" fillId="9" borderId="8" xfId="0" applyFont="1" applyFill="1" applyBorder="1" applyAlignment="1">
      <alignment horizontal="left" vertical="top"/>
    </xf>
    <xf numFmtId="0" fontId="17" fillId="9" borderId="0" xfId="0" applyFont="1" applyFill="1" applyAlignment="1">
      <alignment horizontal="right"/>
    </xf>
    <xf numFmtId="0" fontId="11" fillId="5" borderId="50" xfId="0" applyFont="1" applyFill="1" applyBorder="1" applyAlignment="1">
      <alignment horizontal="center" wrapText="1"/>
    </xf>
    <xf numFmtId="0" fontId="14" fillId="5" borderId="0" xfId="0" applyFont="1" applyFill="1"/>
    <xf numFmtId="0" fontId="7" fillId="9" borderId="2" xfId="0" applyFont="1" applyFill="1" applyBorder="1" applyAlignment="1">
      <alignment horizontal="left"/>
    </xf>
    <xf numFmtId="0" fontId="7" fillId="9" borderId="3" xfId="0" applyFont="1" applyFill="1" applyBorder="1" applyAlignment="1">
      <alignment wrapText="1"/>
    </xf>
    <xf numFmtId="0" fontId="7" fillId="9" borderId="8" xfId="0" applyFont="1" applyFill="1" applyBorder="1" applyAlignment="1">
      <alignment horizontal="left"/>
    </xf>
    <xf numFmtId="0" fontId="7" fillId="9" borderId="0" xfId="0" applyFont="1" applyFill="1" applyAlignment="1">
      <alignment wrapText="1"/>
    </xf>
    <xf numFmtId="0" fontId="7" fillId="9" borderId="8" xfId="0" applyFont="1" applyFill="1" applyBorder="1"/>
    <xf numFmtId="0" fontId="17" fillId="9" borderId="50" xfId="0" applyFont="1" applyFill="1" applyBorder="1" applyAlignment="1">
      <alignment horizontal="center"/>
    </xf>
    <xf numFmtId="0" fontId="17" fillId="5" borderId="50" xfId="0" applyFont="1" applyFill="1" applyBorder="1" applyAlignment="1">
      <alignment horizontal="center"/>
    </xf>
    <xf numFmtId="0" fontId="17" fillId="9" borderId="52" xfId="0" applyFont="1" applyFill="1" applyBorder="1" applyAlignment="1">
      <alignment horizontal="center"/>
    </xf>
    <xf numFmtId="0" fontId="7" fillId="9" borderId="6" xfId="0" applyFont="1" applyFill="1" applyBorder="1"/>
    <xf numFmtId="0" fontId="7" fillId="9" borderId="7" xfId="0" applyFont="1" applyFill="1" applyBorder="1"/>
    <xf numFmtId="0" fontId="12" fillId="9" borderId="53" xfId="0" applyFont="1" applyFill="1" applyBorder="1" applyAlignment="1">
      <alignment horizontal="right" wrapText="1"/>
    </xf>
    <xf numFmtId="0" fontId="19" fillId="9" borderId="54" xfId="0" applyFont="1" applyFill="1" applyBorder="1" applyAlignment="1">
      <alignment horizontal="right" wrapText="1"/>
    </xf>
    <xf numFmtId="0" fontId="17" fillId="9" borderId="3" xfId="0" applyFont="1" applyFill="1" applyBorder="1"/>
    <xf numFmtId="0" fontId="17" fillId="9" borderId="0" xfId="0" applyFont="1" applyFill="1"/>
    <xf numFmtId="0" fontId="17" fillId="9" borderId="9" xfId="0" applyFont="1" applyFill="1" applyBorder="1"/>
    <xf numFmtId="0" fontId="17" fillId="9" borderId="0" xfId="0" applyFont="1" applyFill="1" applyAlignment="1">
      <alignment horizontal="center"/>
    </xf>
    <xf numFmtId="0" fontId="17" fillId="9" borderId="7" xfId="0" applyFont="1" applyFill="1" applyBorder="1" applyAlignment="1">
      <alignment horizontal="right"/>
    </xf>
    <xf numFmtId="0" fontId="12" fillId="5" borderId="0" xfId="0" applyFont="1" applyFill="1" applyAlignment="1">
      <alignment vertical="center" wrapText="1"/>
    </xf>
    <xf numFmtId="0" fontId="8" fillId="0" borderId="0" xfId="0" applyFont="1"/>
    <xf numFmtId="37" fontId="15" fillId="6" borderId="13" xfId="0" applyNumberFormat="1" applyFont="1" applyFill="1" applyBorder="1" applyAlignment="1">
      <alignment horizontal="right"/>
    </xf>
    <xf numFmtId="0" fontId="13" fillId="6" borderId="2" xfId="0" applyFont="1" applyFill="1" applyBorder="1" applyAlignment="1">
      <alignment horizontal="right"/>
    </xf>
    <xf numFmtId="0" fontId="13" fillId="0" borderId="0" xfId="0" applyFont="1" applyAlignment="1">
      <alignment horizontal="right"/>
    </xf>
    <xf numFmtId="0" fontId="13" fillId="8" borderId="12" xfId="0" applyFont="1" applyFill="1" applyBorder="1" applyAlignment="1">
      <alignment horizontal="right" vertical="top"/>
    </xf>
    <xf numFmtId="0" fontId="14" fillId="5" borderId="8" xfId="0" applyFont="1" applyFill="1" applyBorder="1"/>
    <xf numFmtId="0" fontId="3" fillId="5" borderId="2" xfId="0" applyFont="1" applyFill="1" applyBorder="1" applyAlignment="1">
      <alignment vertical="top"/>
    </xf>
    <xf numFmtId="0" fontId="11" fillId="5" borderId="52" xfId="0" applyFont="1" applyFill="1" applyBorder="1" applyAlignment="1">
      <alignment horizontal="center" wrapText="1"/>
    </xf>
    <xf numFmtId="0" fontId="12" fillId="5" borderId="51" xfId="0" applyFont="1" applyFill="1" applyBorder="1" applyAlignment="1">
      <alignment horizontal="right" wrapText="1"/>
    </xf>
    <xf numFmtId="0" fontId="12" fillId="5" borderId="62" xfId="0" applyFont="1" applyFill="1" applyBorder="1" applyAlignment="1">
      <alignment horizontal="right" wrapText="1"/>
    </xf>
    <xf numFmtId="0" fontId="12" fillId="5" borderId="53" xfId="0" applyFont="1" applyFill="1" applyBorder="1" applyAlignment="1">
      <alignment horizontal="right" wrapText="1"/>
    </xf>
    <xf numFmtId="0" fontId="12" fillId="5" borderId="54" xfId="0" applyFont="1" applyFill="1" applyBorder="1" applyAlignment="1">
      <alignment horizontal="right" wrapText="1"/>
    </xf>
    <xf numFmtId="0" fontId="19" fillId="9" borderId="50" xfId="0" applyFont="1" applyFill="1" applyBorder="1" applyAlignment="1">
      <alignment horizontal="center" wrapText="1"/>
    </xf>
    <xf numFmtId="0" fontId="19" fillId="5" borderId="50" xfId="0" applyFont="1" applyFill="1" applyBorder="1" applyAlignment="1">
      <alignment horizontal="center" wrapText="1"/>
    </xf>
    <xf numFmtId="0" fontId="11" fillId="5" borderId="50" xfId="0" applyFont="1" applyFill="1" applyBorder="1" applyAlignment="1">
      <alignment horizontal="center"/>
    </xf>
    <xf numFmtId="0" fontId="21" fillId="5" borderId="50" xfId="0" applyFont="1" applyFill="1" applyBorder="1" applyAlignment="1">
      <alignment horizontal="center"/>
    </xf>
    <xf numFmtId="0" fontId="11" fillId="5" borderId="52" xfId="0" applyFont="1" applyFill="1" applyBorder="1" applyAlignment="1">
      <alignment horizontal="center"/>
    </xf>
    <xf numFmtId="0" fontId="12" fillId="5" borderId="3" xfId="0" applyFont="1" applyFill="1" applyBorder="1" applyAlignment="1">
      <alignment vertical="top"/>
    </xf>
    <xf numFmtId="0" fontId="13" fillId="0" borderId="15" xfId="0" applyFont="1" applyBorder="1" applyAlignment="1">
      <alignment horizontal="right" vertical="top"/>
    </xf>
    <xf numFmtId="0" fontId="13" fillId="0" borderId="18" xfId="0" applyFont="1" applyBorder="1" applyAlignment="1">
      <alignment horizontal="right" vertical="top"/>
    </xf>
    <xf numFmtId="0" fontId="13" fillId="0" borderId="21" xfId="0" applyFont="1" applyBorder="1" applyAlignment="1">
      <alignment horizontal="right" vertical="top"/>
    </xf>
    <xf numFmtId="0" fontId="13" fillId="6" borderId="4" xfId="0" applyFont="1" applyFill="1" applyBorder="1" applyAlignment="1">
      <alignment horizontal="right" vertical="top"/>
    </xf>
    <xf numFmtId="0" fontId="13" fillId="6" borderId="13" xfId="0" applyFont="1" applyFill="1" applyBorder="1" applyAlignment="1">
      <alignment vertical="top"/>
    </xf>
    <xf numFmtId="0" fontId="15" fillId="0" borderId="16" xfId="0" applyFont="1" applyBorder="1" applyAlignment="1">
      <alignment horizontal="right" vertical="top"/>
    </xf>
    <xf numFmtId="0" fontId="13" fillId="0" borderId="19" xfId="0" applyFont="1" applyBorder="1" applyAlignment="1">
      <alignment horizontal="right" vertical="top"/>
    </xf>
    <xf numFmtId="0" fontId="13" fillId="0" borderId="22" xfId="0" applyFont="1" applyBorder="1" applyAlignment="1">
      <alignment horizontal="right" vertical="top"/>
    </xf>
    <xf numFmtId="14" fontId="11" fillId="5" borderId="85" xfId="0" applyNumberFormat="1" applyFont="1" applyFill="1" applyBorder="1" applyAlignment="1">
      <alignment horizontal="right" wrapText="1"/>
    </xf>
    <xf numFmtId="14" fontId="11" fillId="5" borderId="86" xfId="0" applyNumberFormat="1" applyFont="1" applyFill="1" applyBorder="1" applyAlignment="1">
      <alignment horizontal="right" wrapText="1"/>
    </xf>
    <xf numFmtId="14" fontId="11" fillId="5" borderId="87" xfId="0" applyNumberFormat="1" applyFont="1" applyFill="1" applyBorder="1" applyAlignment="1">
      <alignment horizontal="right" wrapText="1"/>
    </xf>
    <xf numFmtId="14" fontId="11" fillId="5" borderId="88" xfId="0" applyNumberFormat="1" applyFont="1" applyFill="1" applyBorder="1" applyAlignment="1">
      <alignment horizontal="right" wrapText="1"/>
    </xf>
    <xf numFmtId="14" fontId="11" fillId="5" borderId="81" xfId="0" applyNumberFormat="1" applyFont="1" applyFill="1" applyBorder="1" applyAlignment="1">
      <alignment horizontal="right" wrapText="1"/>
    </xf>
    <xf numFmtId="14" fontId="11" fillId="5" borderId="82" xfId="0" applyNumberFormat="1" applyFont="1" applyFill="1" applyBorder="1" applyAlignment="1">
      <alignment horizontal="right" wrapText="1"/>
    </xf>
    <xf numFmtId="14" fontId="11" fillId="5" borderId="83" xfId="0" applyNumberFormat="1" applyFont="1" applyFill="1" applyBorder="1" applyAlignment="1">
      <alignment horizontal="right" wrapText="1"/>
    </xf>
    <xf numFmtId="14" fontId="11" fillId="5" borderId="84" xfId="0" applyNumberFormat="1" applyFont="1" applyFill="1" applyBorder="1" applyAlignment="1">
      <alignment horizontal="right" wrapText="1"/>
    </xf>
    <xf numFmtId="0" fontId="7" fillId="9" borderId="8" xfId="0" applyFont="1" applyFill="1" applyBorder="1" applyAlignment="1">
      <alignment horizontal="left" vertical="center" wrapText="1"/>
    </xf>
    <xf numFmtId="0" fontId="7" fillId="9" borderId="0" xfId="0" applyFont="1" applyFill="1" applyAlignment="1">
      <alignment horizontal="left" vertical="center" wrapText="1"/>
    </xf>
    <xf numFmtId="14" fontId="11" fillId="5" borderId="51" xfId="0" applyNumberFormat="1" applyFont="1" applyFill="1" applyBorder="1" applyAlignment="1">
      <alignment horizontal="center" vertical="center" wrapText="1"/>
    </xf>
    <xf numFmtId="0" fontId="17" fillId="9" borderId="8" xfId="0" applyFont="1" applyFill="1" applyBorder="1" applyAlignment="1">
      <alignment vertical="center" wrapText="1"/>
    </xf>
    <xf numFmtId="0" fontId="17" fillId="9" borderId="0" xfId="0" applyFont="1" applyFill="1" applyAlignment="1">
      <alignment vertical="center" wrapText="1"/>
    </xf>
    <xf numFmtId="0" fontId="17" fillId="9" borderId="0" xfId="0" applyFont="1" applyFill="1" applyAlignment="1">
      <alignment horizontal="right" vertical="top" wrapText="1"/>
    </xf>
    <xf numFmtId="0" fontId="11" fillId="5" borderId="85" xfId="0" applyFont="1" applyFill="1" applyBorder="1" applyAlignment="1">
      <alignment horizontal="right" wrapText="1"/>
    </xf>
    <xf numFmtId="0" fontId="11" fillId="5" borderId="86" xfId="0" applyFont="1" applyFill="1" applyBorder="1" applyAlignment="1">
      <alignment horizontal="right" wrapText="1"/>
    </xf>
    <xf numFmtId="0" fontId="11" fillId="5" borderId="87" xfId="0" applyFont="1" applyFill="1" applyBorder="1" applyAlignment="1">
      <alignment horizontal="right" wrapText="1"/>
    </xf>
    <xf numFmtId="0" fontId="11" fillId="5" borderId="88" xfId="0" applyFont="1" applyFill="1" applyBorder="1" applyAlignment="1">
      <alignment horizontal="right" wrapText="1"/>
    </xf>
    <xf numFmtId="0" fontId="11" fillId="5" borderId="60" xfId="0" applyFont="1" applyFill="1" applyBorder="1" applyAlignment="1">
      <alignment horizontal="right" vertical="center" wrapText="1"/>
    </xf>
    <xf numFmtId="0" fontId="11" fillId="5" borderId="52" xfId="0" applyFont="1" applyFill="1" applyBorder="1" applyAlignment="1">
      <alignment horizontal="right" vertical="center" wrapText="1"/>
    </xf>
    <xf numFmtId="14" fontId="11" fillId="5" borderId="53" xfId="0" applyNumberFormat="1" applyFont="1" applyFill="1" applyBorder="1" applyAlignment="1">
      <alignment horizontal="right" wrapText="1"/>
    </xf>
    <xf numFmtId="14" fontId="11" fillId="5" borderId="54" xfId="0" applyNumberFormat="1" applyFont="1" applyFill="1" applyBorder="1" applyAlignment="1">
      <alignment horizontal="right" wrapText="1"/>
    </xf>
    <xf numFmtId="0" fontId="3" fillId="5" borderId="8" xfId="0" applyFont="1" applyFill="1" applyBorder="1" applyAlignment="1">
      <alignment vertical="top"/>
    </xf>
    <xf numFmtId="0" fontId="13" fillId="0" borderId="0" xfId="0" applyFont="1" applyAlignment="1">
      <alignment horizontal="center"/>
    </xf>
    <xf numFmtId="49" fontId="13" fillId="0" borderId="0" xfId="0" applyNumberFormat="1" applyFont="1" applyAlignment="1">
      <alignment horizontal="center" vertical="center"/>
    </xf>
    <xf numFmtId="49" fontId="15" fillId="0" borderId="0" xfId="0" applyNumberFormat="1" applyFont="1" applyAlignment="1">
      <alignment horizontal="center" vertical="center"/>
    </xf>
    <xf numFmtId="37" fontId="15" fillId="0" borderId="0" xfId="0" applyNumberFormat="1" applyFont="1" applyAlignment="1">
      <alignment horizontal="right"/>
    </xf>
    <xf numFmtId="0" fontId="13" fillId="0" borderId="93" xfId="0" applyFont="1" applyBorder="1"/>
    <xf numFmtId="0" fontId="12" fillId="0" borderId="0" xfId="0" applyFont="1" applyAlignment="1">
      <alignment horizontal="left" vertical="top"/>
    </xf>
    <xf numFmtId="0" fontId="15" fillId="0" borderId="0" xfId="0" applyFont="1" applyAlignment="1">
      <alignment horizontal="center" vertical="center" wrapText="1"/>
    </xf>
    <xf numFmtId="0" fontId="13" fillId="7" borderId="12" xfId="0" applyFont="1" applyFill="1" applyBorder="1" applyAlignment="1">
      <alignment horizontal="right" vertical="top"/>
    </xf>
    <xf numFmtId="0" fontId="24" fillId="0" borderId="0" xfId="0" applyFont="1"/>
    <xf numFmtId="0" fontId="14" fillId="8" borderId="4" xfId="0" applyFont="1" applyFill="1" applyBorder="1" applyAlignment="1">
      <alignment vertical="top"/>
    </xf>
    <xf numFmtId="3" fontId="13" fillId="7" borderId="32" xfId="0" applyNumberFormat="1" applyFont="1" applyFill="1" applyBorder="1" applyAlignment="1">
      <alignment horizontal="right"/>
    </xf>
    <xf numFmtId="3" fontId="13" fillId="6" borderId="13" xfId="3" applyNumberFormat="1" applyFont="1" applyFill="1" applyBorder="1" applyAlignment="1" applyProtection="1">
      <alignment horizontal="right"/>
    </xf>
    <xf numFmtId="3" fontId="13" fillId="6" borderId="13" xfId="0" applyNumberFormat="1" applyFont="1" applyFill="1" applyBorder="1" applyAlignment="1">
      <alignment horizontal="right"/>
    </xf>
    <xf numFmtId="3" fontId="13" fillId="6" borderId="5" xfId="0" applyNumberFormat="1" applyFont="1" applyFill="1" applyBorder="1" applyAlignment="1">
      <alignment horizontal="right"/>
    </xf>
    <xf numFmtId="3" fontId="15" fillId="2" borderId="34" xfId="0" applyNumberFormat="1" applyFont="1" applyFill="1" applyBorder="1" applyAlignment="1" applyProtection="1">
      <alignment horizontal="right"/>
      <protection locked="0"/>
    </xf>
    <xf numFmtId="3" fontId="13" fillId="6" borderId="13" xfId="0" applyNumberFormat="1" applyFont="1" applyFill="1" applyBorder="1" applyAlignment="1">
      <alignment horizontal="right" wrapText="1"/>
    </xf>
    <xf numFmtId="3" fontId="14" fillId="7" borderId="28" xfId="3" applyNumberFormat="1" applyFont="1" applyFill="1" applyBorder="1" applyAlignment="1" applyProtection="1">
      <alignment horizontal="right"/>
    </xf>
    <xf numFmtId="3" fontId="14" fillId="7" borderId="29" xfId="3" applyNumberFormat="1" applyFont="1" applyFill="1" applyBorder="1" applyAlignment="1" applyProtection="1">
      <alignment horizontal="right"/>
    </xf>
    <xf numFmtId="3" fontId="14" fillId="7" borderId="28" xfId="0" applyNumberFormat="1" applyFont="1" applyFill="1" applyBorder="1" applyAlignment="1">
      <alignment horizontal="right"/>
    </xf>
    <xf numFmtId="3" fontId="14" fillId="7" borderId="36" xfId="0" applyNumberFormat="1" applyFont="1" applyFill="1" applyBorder="1" applyAlignment="1">
      <alignment horizontal="right"/>
    </xf>
    <xf numFmtId="3" fontId="13" fillId="7" borderId="29" xfId="3" applyNumberFormat="1" applyFont="1" applyFill="1" applyBorder="1" applyAlignment="1" applyProtection="1">
      <alignment horizontal="right"/>
    </xf>
    <xf numFmtId="3" fontId="13" fillId="7" borderId="28" xfId="0" applyNumberFormat="1" applyFont="1" applyFill="1" applyBorder="1" applyAlignment="1">
      <alignment horizontal="right"/>
    </xf>
    <xf numFmtId="3" fontId="13" fillId="7" borderId="36" xfId="0" applyNumberFormat="1" applyFont="1" applyFill="1" applyBorder="1" applyAlignment="1">
      <alignment horizontal="right"/>
    </xf>
    <xf numFmtId="3" fontId="13" fillId="7" borderId="29" xfId="0" applyNumberFormat="1" applyFont="1" applyFill="1" applyBorder="1" applyAlignment="1">
      <alignment horizontal="right"/>
    </xf>
    <xf numFmtId="3" fontId="13" fillId="7" borderId="28" xfId="3" applyNumberFormat="1" applyFont="1" applyFill="1" applyBorder="1" applyAlignment="1" applyProtection="1">
      <alignment horizontal="right"/>
    </xf>
    <xf numFmtId="3" fontId="16" fillId="8" borderId="13" xfId="0" applyNumberFormat="1" applyFont="1" applyFill="1" applyBorder="1" applyAlignment="1">
      <alignment horizontal="right"/>
    </xf>
    <xf numFmtId="3" fontId="16" fillId="8" borderId="5" xfId="0" applyNumberFormat="1" applyFont="1" applyFill="1" applyBorder="1" applyAlignment="1">
      <alignment horizontal="right"/>
    </xf>
    <xf numFmtId="3" fontId="16" fillId="6" borderId="13" xfId="0" applyNumberFormat="1" applyFont="1" applyFill="1" applyBorder="1" applyAlignment="1">
      <alignment horizontal="right"/>
    </xf>
    <xf numFmtId="3" fontId="16" fillId="6" borderId="5" xfId="0" applyNumberFormat="1" applyFont="1" applyFill="1" applyBorder="1" applyAlignment="1">
      <alignment horizontal="right"/>
    </xf>
    <xf numFmtId="3" fontId="15" fillId="6" borderId="13" xfId="0" applyNumberFormat="1" applyFont="1" applyFill="1" applyBorder="1" applyAlignment="1">
      <alignment horizontal="right"/>
    </xf>
    <xf numFmtId="3" fontId="15" fillId="6" borderId="5" xfId="0" applyNumberFormat="1" applyFont="1" applyFill="1" applyBorder="1" applyAlignment="1">
      <alignment horizontal="right"/>
    </xf>
    <xf numFmtId="3" fontId="15" fillId="4" borderId="32" xfId="0" applyNumberFormat="1" applyFont="1" applyFill="1" applyBorder="1" applyAlignment="1" applyProtection="1">
      <alignment horizontal="right"/>
      <protection locked="0"/>
    </xf>
    <xf numFmtId="3" fontId="16" fillId="10" borderId="13" xfId="0" applyNumberFormat="1" applyFont="1" applyFill="1" applyBorder="1" applyAlignment="1">
      <alignment horizontal="right"/>
    </xf>
    <xf numFmtId="3" fontId="15" fillId="7" borderId="32" xfId="0" applyNumberFormat="1" applyFont="1" applyFill="1" applyBorder="1" applyAlignment="1">
      <alignment horizontal="right"/>
    </xf>
    <xf numFmtId="0" fontId="13" fillId="6" borderId="0" xfId="0" applyFont="1" applyFill="1"/>
    <xf numFmtId="0" fontId="13" fillId="0" borderId="0" xfId="0" applyFont="1" applyAlignment="1">
      <alignment vertical="top"/>
    </xf>
    <xf numFmtId="0" fontId="11" fillId="5" borderId="60" xfId="0" applyFont="1" applyFill="1" applyBorder="1" applyAlignment="1">
      <alignment horizontal="center" vertical="center" wrapText="1"/>
    </xf>
    <xf numFmtId="0" fontId="19" fillId="9" borderId="53" xfId="0" applyFont="1" applyFill="1" applyBorder="1" applyAlignment="1">
      <alignment horizontal="right" wrapText="1"/>
    </xf>
    <xf numFmtId="3" fontId="13" fillId="0" borderId="32" xfId="0" applyNumberFormat="1" applyFont="1" applyBorder="1" applyAlignment="1" applyProtection="1">
      <alignment horizontal="right"/>
      <protection locked="0"/>
    </xf>
    <xf numFmtId="3" fontId="13" fillId="0" borderId="30" xfId="0" applyNumberFormat="1" applyFont="1" applyBorder="1" applyAlignment="1" applyProtection="1">
      <alignment horizontal="right"/>
      <protection locked="0"/>
    </xf>
    <xf numFmtId="3" fontId="13" fillId="0" borderId="32" xfId="3" applyNumberFormat="1" applyFont="1" applyBorder="1" applyAlignment="1" applyProtection="1">
      <alignment horizontal="right"/>
      <protection locked="0"/>
    </xf>
    <xf numFmtId="3" fontId="13" fillId="0" borderId="33" xfId="3" applyNumberFormat="1" applyFont="1" applyBorder="1" applyAlignment="1" applyProtection="1">
      <alignment horizontal="right"/>
      <protection locked="0"/>
    </xf>
    <xf numFmtId="3" fontId="13" fillId="0" borderId="34" xfId="3" applyNumberFormat="1" applyFont="1" applyBorder="1" applyAlignment="1" applyProtection="1">
      <alignment horizontal="right"/>
      <protection locked="0"/>
    </xf>
    <xf numFmtId="3" fontId="13" fillId="0" borderId="35" xfId="3" applyNumberFormat="1" applyFont="1" applyBorder="1" applyAlignment="1" applyProtection="1">
      <alignment horizontal="right"/>
      <protection locked="0"/>
    </xf>
    <xf numFmtId="3" fontId="13" fillId="0" borderId="31" xfId="3" applyNumberFormat="1" applyFont="1" applyBorder="1" applyAlignment="1" applyProtection="1">
      <alignment horizontal="right"/>
      <protection locked="0"/>
    </xf>
    <xf numFmtId="37" fontId="16" fillId="8" borderId="13" xfId="0" applyNumberFormat="1" applyFont="1" applyFill="1" applyBorder="1" applyAlignment="1">
      <alignment horizontal="right"/>
    </xf>
    <xf numFmtId="3" fontId="16" fillId="10" borderId="13" xfId="0" applyNumberFormat="1" applyFont="1" applyFill="1" applyBorder="1"/>
    <xf numFmtId="37" fontId="15" fillId="0" borderId="0" xfId="0" applyNumberFormat="1" applyFont="1" applyAlignment="1">
      <alignment horizontal="left" wrapText="1"/>
    </xf>
    <xf numFmtId="0" fontId="14" fillId="7" borderId="6" xfId="0" applyFont="1" applyFill="1" applyBorder="1" applyAlignment="1">
      <alignment horizontal="right"/>
    </xf>
    <xf numFmtId="3" fontId="16" fillId="7" borderId="12" xfId="4" applyNumberFormat="1" applyFont="1" applyFill="1" applyBorder="1" applyProtection="1"/>
    <xf numFmtId="3" fontId="13" fillId="7" borderId="32" xfId="3" applyNumberFormat="1" applyFont="1" applyFill="1" applyBorder="1" applyAlignment="1" applyProtection="1">
      <alignment horizontal="right"/>
    </xf>
    <xf numFmtId="3" fontId="13" fillId="7" borderId="33" xfId="3" applyNumberFormat="1" applyFont="1" applyFill="1" applyBorder="1" applyAlignment="1" applyProtection="1">
      <alignment horizontal="right"/>
    </xf>
    <xf numFmtId="0" fontId="13" fillId="0" borderId="4" xfId="0" applyFont="1" applyBorder="1" applyAlignment="1">
      <alignment vertical="top"/>
    </xf>
    <xf numFmtId="0" fontId="13" fillId="0" borderId="8" xfId="0" applyFont="1" applyBorder="1"/>
    <xf numFmtId="0" fontId="0" fillId="0" borderId="0" xfId="0" applyAlignment="1">
      <alignment vertical="top"/>
    </xf>
    <xf numFmtId="0" fontId="4" fillId="0" borderId="0" xfId="0" applyFont="1" applyAlignment="1">
      <alignment horizontal="right" vertical="top"/>
    </xf>
    <xf numFmtId="0" fontId="4" fillId="0" borderId="0" xfId="0" applyFont="1" applyAlignment="1">
      <alignment vertical="top"/>
    </xf>
    <xf numFmtId="0" fontId="13" fillId="0" borderId="18" xfId="0" applyFont="1" applyBorder="1" applyAlignment="1" applyProtection="1">
      <alignment horizontal="left" vertical="top" wrapText="1"/>
      <protection locked="0"/>
    </xf>
    <xf numFmtId="0" fontId="13" fillId="0" borderId="21" xfId="0" applyFont="1" applyBorder="1" applyAlignment="1" applyProtection="1">
      <alignment horizontal="left" vertical="top" wrapText="1"/>
      <protection locked="0"/>
    </xf>
    <xf numFmtId="3" fontId="15" fillId="0" borderId="0" xfId="0" applyNumberFormat="1" applyFont="1" applyProtection="1">
      <protection locked="0"/>
    </xf>
    <xf numFmtId="0" fontId="25" fillId="6" borderId="5" xfId="0" applyFont="1" applyFill="1" applyBorder="1"/>
    <xf numFmtId="0" fontId="11" fillId="5" borderId="57" xfId="0" applyFont="1" applyFill="1" applyBorder="1" applyAlignment="1">
      <alignment horizontal="center" vertical="center" wrapText="1"/>
    </xf>
    <xf numFmtId="14" fontId="11" fillId="5" borderId="105" xfId="0" applyNumberFormat="1" applyFont="1" applyFill="1" applyBorder="1" applyAlignment="1">
      <alignment horizontal="right" wrapText="1"/>
    </xf>
    <xf numFmtId="14" fontId="11" fillId="5" borderId="106" xfId="0" applyNumberFormat="1" applyFont="1" applyFill="1" applyBorder="1" applyAlignment="1">
      <alignment horizontal="right" wrapText="1"/>
    </xf>
    <xf numFmtId="14" fontId="11" fillId="5" borderId="107" xfId="0" applyNumberFormat="1" applyFont="1" applyFill="1" applyBorder="1" applyAlignment="1">
      <alignment horizontal="right" wrapText="1"/>
    </xf>
    <xf numFmtId="14" fontId="11" fillId="5" borderId="108" xfId="0" applyNumberFormat="1" applyFont="1" applyFill="1" applyBorder="1" applyAlignment="1">
      <alignment horizontal="right" wrapText="1"/>
    </xf>
    <xf numFmtId="0" fontId="11" fillId="5" borderId="0" xfId="0" applyFont="1" applyFill="1" applyAlignment="1">
      <alignment horizontal="right"/>
    </xf>
    <xf numFmtId="14" fontId="11" fillId="5" borderId="62" xfId="0" applyNumberFormat="1" applyFont="1" applyFill="1" applyBorder="1" applyAlignment="1">
      <alignment horizontal="right" wrapText="1"/>
    </xf>
    <xf numFmtId="0" fontId="11" fillId="5" borderId="105" xfId="0" applyFont="1" applyFill="1" applyBorder="1" applyAlignment="1">
      <alignment horizontal="right" wrapText="1"/>
    </xf>
    <xf numFmtId="0" fontId="11" fillId="5" borderId="106" xfId="0" applyFont="1" applyFill="1" applyBorder="1" applyAlignment="1">
      <alignment horizontal="right" wrapText="1"/>
    </xf>
    <xf numFmtId="0" fontId="11" fillId="5" borderId="107" xfId="0" applyFont="1" applyFill="1" applyBorder="1" applyAlignment="1">
      <alignment horizontal="right" wrapText="1"/>
    </xf>
    <xf numFmtId="0" fontId="11" fillId="5" borderId="108" xfId="0" applyFont="1" applyFill="1" applyBorder="1" applyAlignment="1">
      <alignment horizontal="right" wrapText="1"/>
    </xf>
    <xf numFmtId="0" fontId="11" fillId="5" borderId="57" xfId="0" applyFont="1" applyFill="1" applyBorder="1" applyAlignment="1">
      <alignment horizontal="right" vertical="center" wrapText="1"/>
    </xf>
    <xf numFmtId="0" fontId="11" fillId="5" borderId="62" xfId="0" applyFont="1" applyFill="1" applyBorder="1" applyAlignment="1">
      <alignment horizontal="right" vertical="center" wrapText="1"/>
    </xf>
    <xf numFmtId="0" fontId="0" fillId="0" borderId="0" xfId="0" applyAlignment="1">
      <alignment wrapText="1"/>
    </xf>
    <xf numFmtId="0" fontId="14" fillId="8" borderId="13" xfId="0" applyFont="1" applyFill="1" applyBorder="1" applyAlignment="1">
      <alignment horizontal="right"/>
    </xf>
    <xf numFmtId="0" fontId="14" fillId="8" borderId="5" xfId="0" applyFont="1" applyFill="1" applyBorder="1" applyAlignment="1">
      <alignment horizontal="right"/>
    </xf>
    <xf numFmtId="3" fontId="14" fillId="8" borderId="13" xfId="0" applyNumberFormat="1" applyFont="1" applyFill="1" applyBorder="1" applyAlignment="1">
      <alignment horizontal="right"/>
    </xf>
    <xf numFmtId="3" fontId="14" fillId="8" borderId="5" xfId="0" applyNumberFormat="1" applyFont="1" applyFill="1" applyBorder="1" applyAlignment="1">
      <alignment horizontal="right"/>
    </xf>
    <xf numFmtId="3" fontId="14" fillId="8" borderId="13" xfId="3" applyNumberFormat="1" applyFont="1" applyFill="1" applyBorder="1" applyAlignment="1" applyProtection="1">
      <alignment horizontal="right"/>
    </xf>
    <xf numFmtId="3" fontId="14" fillId="8" borderId="13" xfId="0" applyNumberFormat="1" applyFont="1" applyFill="1" applyBorder="1" applyAlignment="1">
      <alignment horizontal="right" wrapText="1"/>
    </xf>
    <xf numFmtId="3" fontId="14" fillId="8" borderId="5" xfId="0" applyNumberFormat="1" applyFont="1" applyFill="1" applyBorder="1" applyAlignment="1">
      <alignment horizontal="right" wrapText="1"/>
    </xf>
    <xf numFmtId="0" fontId="14" fillId="8" borderId="13" xfId="3" applyNumberFormat="1" applyFont="1" applyFill="1" applyBorder="1" applyAlignment="1" applyProtection="1">
      <alignment horizontal="right"/>
    </xf>
    <xf numFmtId="0" fontId="16" fillId="8" borderId="13" xfId="0" applyFont="1" applyFill="1" applyBorder="1" applyAlignment="1">
      <alignment horizontal="right"/>
    </xf>
    <xf numFmtId="0" fontId="13" fillId="0" borderId="79" xfId="0" applyFont="1" applyBorder="1" applyAlignment="1">
      <alignment horizontal="right" vertical="top"/>
    </xf>
    <xf numFmtId="0" fontId="13" fillId="0" borderId="63" xfId="0" applyFont="1" applyBorder="1" applyAlignment="1" applyProtection="1">
      <alignment horizontal="left" vertical="top" wrapText="1"/>
      <protection locked="0"/>
    </xf>
    <xf numFmtId="0" fontId="11" fillId="5" borderId="3" xfId="0" applyFont="1" applyFill="1" applyBorder="1" applyAlignment="1">
      <alignment horizontal="center" vertical="center"/>
    </xf>
    <xf numFmtId="0" fontId="4" fillId="6" borderId="0" xfId="0" applyFont="1" applyFill="1" applyAlignment="1">
      <alignment vertical="top"/>
    </xf>
    <xf numFmtId="0" fontId="12" fillId="0" borderId="0" xfId="0" applyFont="1" applyAlignment="1">
      <alignment vertical="top"/>
    </xf>
    <xf numFmtId="0" fontId="11" fillId="0" borderId="0" xfId="0" applyFont="1" applyAlignment="1">
      <alignment horizontal="left" wrapText="1"/>
    </xf>
    <xf numFmtId="10" fontId="25" fillId="0" borderId="0" xfId="3" applyNumberFormat="1" applyFont="1" applyFill="1" applyBorder="1" applyProtection="1"/>
    <xf numFmtId="2" fontId="15" fillId="0" borderId="0" xfId="3" applyNumberFormat="1" applyFont="1" applyFill="1" applyBorder="1" applyAlignment="1" applyProtection="1">
      <alignment horizontal="right"/>
      <protection locked="0"/>
    </xf>
    <xf numFmtId="2" fontId="15" fillId="0" borderId="0" xfId="0" applyNumberFormat="1" applyFont="1" applyAlignment="1" applyProtection="1">
      <alignment horizontal="right"/>
      <protection locked="0"/>
    </xf>
    <xf numFmtId="0" fontId="12" fillId="5" borderId="14" xfId="0" applyFont="1" applyFill="1" applyBorder="1" applyAlignment="1">
      <alignment vertical="top" wrapText="1"/>
    </xf>
    <xf numFmtId="0" fontId="13" fillId="0" borderId="8" xfId="0" applyFont="1" applyBorder="1" applyAlignment="1">
      <alignment vertical="top"/>
    </xf>
    <xf numFmtId="168" fontId="13" fillId="0" borderId="30" xfId="3" applyNumberFormat="1" applyFont="1" applyFill="1" applyBorder="1" applyProtection="1"/>
    <xf numFmtId="168" fontId="13" fillId="0" borderId="37" xfId="3" applyNumberFormat="1" applyFont="1" applyFill="1" applyBorder="1" applyProtection="1"/>
    <xf numFmtId="168" fontId="13" fillId="0" borderId="31" xfId="3" applyNumberFormat="1" applyFont="1" applyFill="1" applyBorder="1" applyProtection="1"/>
    <xf numFmtId="168" fontId="13" fillId="0" borderId="32" xfId="3" applyNumberFormat="1" applyFont="1" applyFill="1" applyBorder="1" applyProtection="1"/>
    <xf numFmtId="168" fontId="13" fillId="0" borderId="38" xfId="3" applyNumberFormat="1" applyFont="1" applyFill="1" applyBorder="1" applyProtection="1"/>
    <xf numFmtId="168" fontId="13" fillId="0" borderId="33" xfId="3" applyNumberFormat="1" applyFont="1" applyFill="1" applyBorder="1" applyProtection="1"/>
    <xf numFmtId="168" fontId="13" fillId="0" borderId="34" xfId="3" applyNumberFormat="1" applyFont="1" applyFill="1" applyBorder="1" applyProtection="1"/>
    <xf numFmtId="168" fontId="13" fillId="0" borderId="39" xfId="3" applyNumberFormat="1" applyFont="1" applyFill="1" applyBorder="1" applyProtection="1"/>
    <xf numFmtId="168" fontId="13" fillId="0" borderId="35" xfId="3" applyNumberFormat="1" applyFont="1" applyFill="1" applyBorder="1" applyProtection="1"/>
    <xf numFmtId="168" fontId="13" fillId="0" borderId="28" xfId="3" applyNumberFormat="1" applyFont="1" applyFill="1" applyBorder="1" applyProtection="1"/>
    <xf numFmtId="168" fontId="13" fillId="0" borderId="36" xfId="3" applyNumberFormat="1" applyFont="1" applyFill="1" applyBorder="1" applyProtection="1"/>
    <xf numFmtId="168" fontId="13" fillId="0" borderId="29" xfId="3" applyNumberFormat="1" applyFont="1" applyFill="1" applyBorder="1" applyProtection="1"/>
    <xf numFmtId="3" fontId="13" fillId="0" borderId="28" xfId="0" applyNumberFormat="1" applyFont="1" applyBorder="1" applyAlignment="1" applyProtection="1">
      <alignment horizontal="right" vertical="top"/>
      <protection locked="0"/>
    </xf>
    <xf numFmtId="3" fontId="13" fillId="0" borderId="29" xfId="0" applyNumberFormat="1" applyFont="1" applyBorder="1" applyAlignment="1" applyProtection="1">
      <alignment horizontal="right" vertical="top"/>
      <protection locked="0"/>
    </xf>
    <xf numFmtId="3" fontId="13" fillId="0" borderId="36" xfId="0" applyNumberFormat="1" applyFont="1" applyBorder="1" applyAlignment="1" applyProtection="1">
      <alignment horizontal="right" vertical="top"/>
      <protection locked="0"/>
    </xf>
    <xf numFmtId="168" fontId="13" fillId="0" borderId="32" xfId="3" applyNumberFormat="1" applyFont="1" applyFill="1" applyBorder="1" applyAlignment="1" applyProtection="1">
      <alignment horizontal="right" vertical="top"/>
    </xf>
    <xf numFmtId="168" fontId="13" fillId="0" borderId="38" xfId="3" applyNumberFormat="1" applyFont="1" applyFill="1" applyBorder="1" applyAlignment="1" applyProtection="1">
      <alignment horizontal="right" vertical="top"/>
    </xf>
    <xf numFmtId="168" fontId="13" fillId="0" borderId="33" xfId="3" applyNumberFormat="1" applyFont="1" applyFill="1" applyBorder="1" applyAlignment="1" applyProtection="1">
      <alignment horizontal="right" vertical="top"/>
    </xf>
    <xf numFmtId="0" fontId="14" fillId="7" borderId="4" xfId="0" applyFont="1" applyFill="1" applyBorder="1" applyAlignment="1">
      <alignment horizontal="left" vertical="top" wrapText="1"/>
    </xf>
    <xf numFmtId="3" fontId="14" fillId="7" borderId="28" xfId="0" applyNumberFormat="1" applyFont="1" applyFill="1" applyBorder="1" applyAlignment="1">
      <alignment vertical="top" wrapText="1"/>
    </xf>
    <xf numFmtId="3" fontId="14" fillId="7" borderId="29" xfId="0" applyNumberFormat="1" applyFont="1" applyFill="1" applyBorder="1" applyAlignment="1">
      <alignment horizontal="right" vertical="top" wrapText="1"/>
    </xf>
    <xf numFmtId="3" fontId="14" fillId="7" borderId="28" xfId="0" applyNumberFormat="1" applyFont="1" applyFill="1" applyBorder="1" applyAlignment="1">
      <alignment horizontal="right" vertical="top" wrapText="1"/>
    </xf>
    <xf numFmtId="3" fontId="16" fillId="7" borderId="36" xfId="0" applyNumberFormat="1" applyFont="1" applyFill="1" applyBorder="1" applyAlignment="1">
      <alignment horizontal="right" vertical="top" wrapText="1"/>
    </xf>
    <xf numFmtId="168" fontId="13" fillId="0" borderId="28" xfId="0" applyNumberFormat="1" applyFont="1" applyBorder="1" applyAlignment="1">
      <alignment vertical="top"/>
    </xf>
    <xf numFmtId="168" fontId="13" fillId="0" borderId="36" xfId="0" applyNumberFormat="1" applyFont="1" applyBorder="1" applyAlignment="1">
      <alignment vertical="top"/>
    </xf>
    <xf numFmtId="168" fontId="13" fillId="0" borderId="29" xfId="0" applyNumberFormat="1" applyFont="1" applyBorder="1" applyAlignment="1">
      <alignment vertical="top"/>
    </xf>
    <xf numFmtId="0" fontId="16" fillId="8" borderId="4" xfId="0" applyFont="1" applyFill="1" applyBorder="1" applyAlignment="1">
      <alignment vertical="top" wrapText="1"/>
    </xf>
    <xf numFmtId="0" fontId="16" fillId="8" borderId="13" xfId="0" applyFont="1" applyFill="1" applyBorder="1" applyAlignment="1">
      <alignment horizontal="right" vertical="top" wrapText="1"/>
    </xf>
    <xf numFmtId="3" fontId="15" fillId="0" borderId="30" xfId="0" applyNumberFormat="1" applyFont="1" applyBorder="1" applyAlignment="1" applyProtection="1">
      <alignment vertical="top" wrapText="1"/>
      <protection locked="0"/>
    </xf>
    <xf numFmtId="0" fontId="15" fillId="6" borderId="13" xfId="0" applyFont="1" applyFill="1" applyBorder="1" applyAlignment="1">
      <alignment vertical="top" wrapText="1"/>
    </xf>
    <xf numFmtId="3" fontId="15" fillId="6" borderId="13" xfId="0" applyNumberFormat="1" applyFont="1" applyFill="1" applyBorder="1" applyAlignment="1">
      <alignment vertical="top" wrapText="1"/>
    </xf>
    <xf numFmtId="3" fontId="15" fillId="6" borderId="5" xfId="0" applyNumberFormat="1" applyFont="1" applyFill="1" applyBorder="1" applyAlignment="1">
      <alignment vertical="top" wrapText="1"/>
    </xf>
    <xf numFmtId="3" fontId="16" fillId="8" borderId="13" xfId="0" applyNumberFormat="1" applyFont="1" applyFill="1" applyBorder="1" applyAlignment="1">
      <alignment horizontal="right" vertical="top" wrapText="1"/>
    </xf>
    <xf numFmtId="3" fontId="16" fillId="8" borderId="5" xfId="0" applyNumberFormat="1" applyFont="1" applyFill="1" applyBorder="1" applyAlignment="1">
      <alignment horizontal="right" vertical="top" wrapText="1"/>
    </xf>
    <xf numFmtId="0" fontId="15" fillId="6" borderId="13" xfId="2" applyFont="1" applyFill="1" applyBorder="1" applyAlignment="1">
      <alignment vertical="top" wrapText="1"/>
    </xf>
    <xf numFmtId="0" fontId="15" fillId="0" borderId="18" xfId="0" applyFont="1" applyBorder="1" applyAlignment="1">
      <alignment horizontal="right" vertical="top"/>
    </xf>
    <xf numFmtId="0" fontId="14" fillId="8" borderId="13" xfId="0" applyFont="1" applyFill="1" applyBorder="1" applyAlignment="1">
      <alignment vertical="top"/>
    </xf>
    <xf numFmtId="0" fontId="14" fillId="8" borderId="13" xfId="0" applyFont="1" applyFill="1" applyBorder="1" applyAlignment="1">
      <alignment horizontal="right" vertical="top"/>
    </xf>
    <xf numFmtId="0" fontId="14" fillId="8" borderId="5" xfId="0" applyFont="1" applyFill="1" applyBorder="1" applyAlignment="1">
      <alignment horizontal="right" vertical="top"/>
    </xf>
    <xf numFmtId="3" fontId="13" fillId="7" borderId="30" xfId="0" applyNumberFormat="1" applyFont="1" applyFill="1" applyBorder="1" applyAlignment="1">
      <alignment horizontal="right" vertical="top"/>
    </xf>
    <xf numFmtId="3" fontId="13" fillId="7" borderId="31" xfId="0" applyNumberFormat="1" applyFont="1" applyFill="1" applyBorder="1" applyAlignment="1">
      <alignment horizontal="right" vertical="top"/>
    </xf>
    <xf numFmtId="3" fontId="13" fillId="7" borderId="37" xfId="0" applyNumberFormat="1" applyFont="1" applyFill="1" applyBorder="1" applyAlignment="1">
      <alignment horizontal="right" vertical="top"/>
    </xf>
    <xf numFmtId="3" fontId="13" fillId="7" borderId="32" xfId="0" applyNumberFormat="1" applyFont="1" applyFill="1" applyBorder="1" applyAlignment="1">
      <alignment horizontal="right" vertical="top"/>
    </xf>
    <xf numFmtId="3" fontId="13" fillId="7" borderId="33" xfId="0" applyNumberFormat="1" applyFont="1" applyFill="1" applyBorder="1" applyAlignment="1">
      <alignment horizontal="right" vertical="top"/>
    </xf>
    <xf numFmtId="3" fontId="13" fillId="7" borderId="38" xfId="0" applyNumberFormat="1" applyFont="1" applyFill="1" applyBorder="1" applyAlignment="1">
      <alignment horizontal="right" vertical="top"/>
    </xf>
    <xf numFmtId="3" fontId="13" fillId="7" borderId="34" xfId="0" applyNumberFormat="1" applyFont="1" applyFill="1" applyBorder="1" applyAlignment="1">
      <alignment horizontal="right" vertical="top"/>
    </xf>
    <xf numFmtId="3" fontId="13" fillId="7" borderId="35" xfId="0" applyNumberFormat="1" applyFont="1" applyFill="1" applyBorder="1" applyAlignment="1">
      <alignment horizontal="right" vertical="top"/>
    </xf>
    <xf numFmtId="3" fontId="13" fillId="7" borderId="39" xfId="0" applyNumberFormat="1" applyFont="1" applyFill="1" applyBorder="1" applyAlignment="1">
      <alignment horizontal="right" vertical="top"/>
    </xf>
    <xf numFmtId="0" fontId="14" fillId="7" borderId="4" xfId="0" applyFont="1" applyFill="1" applyBorder="1" applyAlignment="1">
      <alignment vertical="top"/>
    </xf>
    <xf numFmtId="3" fontId="14" fillId="7" borderId="28" xfId="0" applyNumberFormat="1" applyFont="1" applyFill="1" applyBorder="1" applyAlignment="1">
      <alignment vertical="top"/>
    </xf>
    <xf numFmtId="3" fontId="14" fillId="7" borderId="29" xfId="0" applyNumberFormat="1" applyFont="1" applyFill="1" applyBorder="1" applyAlignment="1">
      <alignment vertical="top"/>
    </xf>
    <xf numFmtId="3" fontId="14" fillId="7" borderId="36" xfId="0" applyNumberFormat="1" applyFont="1" applyFill="1" applyBorder="1" applyAlignment="1">
      <alignment vertical="top"/>
    </xf>
    <xf numFmtId="3" fontId="13" fillId="6" borderId="13" xfId="0" applyNumberFormat="1" applyFont="1" applyFill="1" applyBorder="1" applyAlignment="1">
      <alignment vertical="top"/>
    </xf>
    <xf numFmtId="3" fontId="13" fillId="6" borderId="5" xfId="0" applyNumberFormat="1" applyFont="1" applyFill="1" applyBorder="1" applyAlignment="1">
      <alignment vertical="top"/>
    </xf>
    <xf numFmtId="3" fontId="14" fillId="8" borderId="13" xfId="0" applyNumberFormat="1" applyFont="1" applyFill="1" applyBorder="1" applyAlignment="1">
      <alignment horizontal="right" vertical="top"/>
    </xf>
    <xf numFmtId="3" fontId="14" fillId="8" borderId="5" xfId="0" applyNumberFormat="1" applyFont="1" applyFill="1" applyBorder="1" applyAlignment="1">
      <alignment horizontal="right" vertical="top"/>
    </xf>
    <xf numFmtId="3" fontId="13" fillId="0" borderId="32" xfId="0" applyNumberFormat="1" applyFont="1" applyBorder="1" applyAlignment="1" applyProtection="1">
      <alignment horizontal="right" vertical="top"/>
      <protection locked="0"/>
    </xf>
    <xf numFmtId="3" fontId="13" fillId="0" borderId="38" xfId="0" applyNumberFormat="1" applyFont="1" applyBorder="1" applyAlignment="1" applyProtection="1">
      <alignment horizontal="right" vertical="top"/>
      <protection locked="0"/>
    </xf>
    <xf numFmtId="3" fontId="13" fillId="0" borderId="33" xfId="0" applyNumberFormat="1" applyFont="1" applyBorder="1" applyAlignment="1" applyProtection="1">
      <alignment horizontal="right" vertical="top"/>
      <protection locked="0"/>
    </xf>
    <xf numFmtId="3" fontId="15" fillId="0" borderId="32" xfId="2" applyNumberFormat="1" applyFont="1" applyBorder="1" applyAlignment="1" applyProtection="1">
      <alignment horizontal="right" vertical="top"/>
      <protection locked="0"/>
    </xf>
    <xf numFmtId="3" fontId="15" fillId="0" borderId="38" xfId="2" applyNumberFormat="1" applyFont="1" applyBorder="1" applyAlignment="1" applyProtection="1">
      <alignment horizontal="right" vertical="top"/>
      <protection locked="0"/>
    </xf>
    <xf numFmtId="3" fontId="15" fillId="0" borderId="33" xfId="2" applyNumberFormat="1" applyFont="1" applyBorder="1" applyAlignment="1" applyProtection="1">
      <alignment horizontal="right" vertical="top"/>
      <protection locked="0"/>
    </xf>
    <xf numFmtId="3" fontId="13" fillId="0" borderId="34" xfId="0" applyNumberFormat="1" applyFont="1" applyBorder="1" applyAlignment="1" applyProtection="1">
      <alignment horizontal="right" vertical="top"/>
      <protection locked="0"/>
    </xf>
    <xf numFmtId="3" fontId="13" fillId="0" borderId="39" xfId="0" applyNumberFormat="1" applyFont="1" applyBorder="1" applyAlignment="1" applyProtection="1">
      <alignment horizontal="right" vertical="top"/>
      <protection locked="0"/>
    </xf>
    <xf numFmtId="3" fontId="13" fillId="0" borderId="35" xfId="0" applyNumberFormat="1" applyFont="1" applyBorder="1" applyAlignment="1" applyProtection="1">
      <alignment horizontal="right" vertical="top"/>
      <protection locked="0"/>
    </xf>
    <xf numFmtId="0" fontId="16" fillId="7" borderId="4" xfId="2" applyFont="1" applyFill="1" applyBorder="1" applyAlignment="1">
      <alignment vertical="top"/>
    </xf>
    <xf numFmtId="3" fontId="16" fillId="7" borderId="28" xfId="2" applyNumberFormat="1" applyFont="1" applyFill="1" applyBorder="1" applyAlignment="1">
      <alignment vertical="top"/>
    </xf>
    <xf numFmtId="0" fontId="15" fillId="6" borderId="13" xfId="2" applyFont="1" applyFill="1" applyBorder="1" applyAlignment="1">
      <alignment vertical="top"/>
    </xf>
    <xf numFmtId="0" fontId="13" fillId="0" borderId="4" xfId="2" applyFont="1" applyBorder="1" applyAlignment="1">
      <alignment vertical="top"/>
    </xf>
    <xf numFmtId="3" fontId="13" fillId="0" borderId="28" xfId="2" applyNumberFormat="1" applyFont="1" applyBorder="1" applyAlignment="1" applyProtection="1">
      <alignment horizontal="right" vertical="top"/>
      <protection locked="0"/>
    </xf>
    <xf numFmtId="3" fontId="13" fillId="0" borderId="29" xfId="2" applyNumberFormat="1" applyFont="1" applyBorder="1" applyAlignment="1" applyProtection="1">
      <alignment horizontal="right" vertical="top"/>
      <protection locked="0"/>
    </xf>
    <xf numFmtId="0" fontId="15" fillId="0" borderId="4" xfId="2" applyFont="1" applyBorder="1" applyAlignment="1">
      <alignment vertical="top"/>
    </xf>
    <xf numFmtId="3" fontId="15" fillId="0" borderId="28" xfId="2" applyNumberFormat="1" applyFont="1" applyBorder="1" applyAlignment="1" applyProtection="1">
      <alignment horizontal="right" vertical="top"/>
      <protection locked="0"/>
    </xf>
    <xf numFmtId="3" fontId="15" fillId="0" borderId="29" xfId="2" applyNumberFormat="1" applyFont="1" applyBorder="1" applyAlignment="1" applyProtection="1">
      <alignment horizontal="right" vertical="top"/>
      <protection locked="0"/>
    </xf>
    <xf numFmtId="0" fontId="14" fillId="6" borderId="13" xfId="0" applyFont="1" applyFill="1" applyBorder="1" applyAlignment="1">
      <alignment vertical="top"/>
    </xf>
    <xf numFmtId="0" fontId="13" fillId="0" borderId="4" xfId="0" applyFont="1" applyBorder="1" applyAlignment="1">
      <alignment vertical="top" wrapText="1"/>
    </xf>
    <xf numFmtId="3" fontId="13" fillId="0" borderId="30" xfId="0" applyNumberFormat="1" applyFont="1" applyBorder="1" applyAlignment="1" applyProtection="1">
      <alignment horizontal="right" vertical="top"/>
      <protection locked="0"/>
    </xf>
    <xf numFmtId="3" fontId="13" fillId="0" borderId="31" xfId="0" applyNumberFormat="1" applyFont="1" applyBorder="1" applyAlignment="1" applyProtection="1">
      <alignment horizontal="right" vertical="top"/>
      <protection locked="0"/>
    </xf>
    <xf numFmtId="3" fontId="13" fillId="0" borderId="37" xfId="0" applyNumberFormat="1" applyFont="1" applyBorder="1" applyAlignment="1" applyProtection="1">
      <alignment horizontal="right" vertical="top"/>
      <protection locked="0"/>
    </xf>
    <xf numFmtId="0" fontId="15" fillId="8" borderId="12" xfId="0" applyFont="1" applyFill="1" applyBorder="1" applyAlignment="1">
      <alignment horizontal="right" vertical="top"/>
    </xf>
    <xf numFmtId="0" fontId="15" fillId="0" borderId="15" xfId="0" applyFont="1" applyBorder="1" applyAlignment="1">
      <alignment horizontal="right" vertical="top"/>
    </xf>
    <xf numFmtId="0" fontId="15" fillId="0" borderId="63" xfId="0" applyFont="1" applyBorder="1" applyAlignment="1">
      <alignment horizontal="right" vertical="top"/>
    </xf>
    <xf numFmtId="0" fontId="15" fillId="7" borderId="12" xfId="0" applyFont="1" applyFill="1" applyBorder="1" applyAlignment="1">
      <alignment horizontal="right" vertical="top"/>
    </xf>
    <xf numFmtId="0" fontId="15" fillId="0" borderId="67" xfId="0" applyFont="1" applyBorder="1" applyAlignment="1">
      <alignment horizontal="right" vertical="top"/>
    </xf>
    <xf numFmtId="0" fontId="15" fillId="0" borderId="21" xfId="0" applyFont="1" applyBorder="1" applyAlignment="1">
      <alignment horizontal="right" vertical="top"/>
    </xf>
    <xf numFmtId="0" fontId="15" fillId="6" borderId="4" xfId="0" applyFont="1" applyFill="1" applyBorder="1" applyAlignment="1">
      <alignment vertical="top"/>
    </xf>
    <xf numFmtId="0" fontId="15" fillId="0" borderId="12" xfId="0" applyFont="1" applyBorder="1" applyAlignment="1">
      <alignment vertical="top"/>
    </xf>
    <xf numFmtId="0" fontId="15" fillId="7" borderId="12" xfId="0" applyFont="1" applyFill="1" applyBorder="1" applyAlignment="1">
      <alignment vertical="top"/>
    </xf>
    <xf numFmtId="0" fontId="15" fillId="6" borderId="4" xfId="0" applyFont="1" applyFill="1" applyBorder="1" applyAlignment="1">
      <alignment horizontal="right" vertical="top"/>
    </xf>
    <xf numFmtId="0" fontId="15" fillId="0" borderId="12" xfId="0" applyFont="1" applyBorder="1" applyAlignment="1">
      <alignment horizontal="right" vertical="top"/>
    </xf>
    <xf numFmtId="0" fontId="15" fillId="0" borderId="3" xfId="0" applyFont="1" applyBorder="1" applyAlignment="1">
      <alignment horizontal="right" vertical="top"/>
    </xf>
    <xf numFmtId="0" fontId="15" fillId="0" borderId="3" xfId="2" applyFont="1" applyBorder="1" applyAlignment="1">
      <alignment vertical="top"/>
    </xf>
    <xf numFmtId="0" fontId="13" fillId="0" borderId="16" xfId="0" applyFont="1" applyBorder="1" applyAlignment="1">
      <alignment horizontal="left" vertical="top" indent="1"/>
    </xf>
    <xf numFmtId="0" fontId="13" fillId="0" borderId="19" xfId="0" applyFont="1" applyBorder="1" applyAlignment="1">
      <alignment horizontal="left" vertical="top" indent="1"/>
    </xf>
    <xf numFmtId="0" fontId="13" fillId="0" borderId="22" xfId="0" applyFont="1" applyBorder="1" applyAlignment="1">
      <alignment horizontal="left" vertical="top" indent="1"/>
    </xf>
    <xf numFmtId="0" fontId="15" fillId="0" borderId="19" xfId="2" applyFont="1" applyBorder="1" applyAlignment="1">
      <alignment horizontal="left" vertical="top" indent="1"/>
    </xf>
    <xf numFmtId="0" fontId="15" fillId="0" borderId="22" xfId="2" applyFont="1" applyBorder="1" applyAlignment="1">
      <alignment horizontal="left" vertical="top" indent="1"/>
    </xf>
    <xf numFmtId="0" fontId="15" fillId="0" borderId="21" xfId="0" applyFont="1" applyBorder="1" applyAlignment="1">
      <alignment horizontal="left" vertical="top" wrapText="1" indent="1"/>
    </xf>
    <xf numFmtId="3" fontId="13" fillId="0" borderId="32" xfId="3" applyNumberFormat="1" applyFont="1" applyBorder="1" applyAlignment="1" applyProtection="1">
      <alignment horizontal="right" vertical="top"/>
      <protection locked="0"/>
    </xf>
    <xf numFmtId="3" fontId="13" fillId="0" borderId="33" xfId="3" applyNumberFormat="1" applyFont="1" applyBorder="1" applyAlignment="1" applyProtection="1">
      <alignment horizontal="right" vertical="top"/>
      <protection locked="0"/>
    </xf>
    <xf numFmtId="0" fontId="13" fillId="2" borderId="19" xfId="0" applyFont="1" applyFill="1" applyBorder="1" applyAlignment="1">
      <alignment horizontal="left" vertical="top" wrapText="1" indent="1"/>
    </xf>
    <xf numFmtId="3" fontId="13" fillId="0" borderId="30" xfId="3" applyNumberFormat="1" applyFont="1" applyBorder="1" applyAlignment="1" applyProtection="1">
      <alignment horizontal="right" vertical="top"/>
      <protection locked="0"/>
    </xf>
    <xf numFmtId="3" fontId="13" fillId="0" borderId="31" xfId="3" applyNumberFormat="1" applyFont="1" applyBorder="1" applyAlignment="1" applyProtection="1">
      <alignment horizontal="right" vertical="top"/>
      <protection locked="0"/>
    </xf>
    <xf numFmtId="3" fontId="15" fillId="0" borderId="32" xfId="0" applyNumberFormat="1" applyFont="1" applyBorder="1" applyAlignment="1" applyProtection="1">
      <alignment horizontal="right" vertical="top"/>
      <protection locked="0"/>
    </xf>
    <xf numFmtId="3" fontId="13" fillId="0" borderId="64" xfId="3" applyNumberFormat="1" applyFont="1" applyBorder="1" applyAlignment="1" applyProtection="1">
      <alignment horizontal="right" vertical="top"/>
      <protection locked="0"/>
    </xf>
    <xf numFmtId="3" fontId="13" fillId="0" borderId="65" xfId="3" applyNumberFormat="1" applyFont="1" applyBorder="1" applyAlignment="1" applyProtection="1">
      <alignment horizontal="right" vertical="top"/>
      <protection locked="0"/>
    </xf>
    <xf numFmtId="3" fontId="15" fillId="0" borderId="64" xfId="0" applyNumberFormat="1" applyFont="1" applyBorder="1" applyAlignment="1" applyProtection="1">
      <alignment horizontal="right" vertical="top"/>
      <protection locked="0"/>
    </xf>
    <xf numFmtId="3" fontId="13" fillId="0" borderId="66" xfId="0" applyNumberFormat="1" applyFont="1" applyBorder="1" applyAlignment="1" applyProtection="1">
      <alignment horizontal="right" vertical="top"/>
      <protection locked="0"/>
    </xf>
    <xf numFmtId="3" fontId="13" fillId="0" borderId="65" xfId="0" applyNumberFormat="1" applyFont="1" applyBorder="1" applyAlignment="1" applyProtection="1">
      <alignment horizontal="right" vertical="top"/>
      <protection locked="0"/>
    </xf>
    <xf numFmtId="3" fontId="13" fillId="0" borderId="34" xfId="3" applyNumberFormat="1" applyFont="1" applyBorder="1" applyAlignment="1" applyProtection="1">
      <alignment horizontal="right" vertical="top"/>
      <protection locked="0"/>
    </xf>
    <xf numFmtId="3" fontId="13" fillId="0" borderId="35" xfId="3" applyNumberFormat="1" applyFont="1" applyBorder="1" applyAlignment="1" applyProtection="1">
      <alignment horizontal="right" vertical="top"/>
      <protection locked="0"/>
    </xf>
    <xf numFmtId="3" fontId="15" fillId="2" borderId="34" xfId="0" applyNumberFormat="1" applyFont="1" applyFill="1" applyBorder="1" applyAlignment="1" applyProtection="1">
      <alignment horizontal="right" vertical="top"/>
      <protection locked="0"/>
    </xf>
    <xf numFmtId="0" fontId="15" fillId="2" borderId="16" xfId="2" applyFont="1" applyFill="1" applyBorder="1" applyAlignment="1">
      <alignment horizontal="left" vertical="top" wrapText="1" indent="1"/>
    </xf>
    <xf numFmtId="0" fontId="15" fillId="2" borderId="19" xfId="2" applyFont="1" applyFill="1" applyBorder="1" applyAlignment="1">
      <alignment horizontal="left" vertical="top" wrapText="1" indent="1"/>
    </xf>
    <xf numFmtId="0" fontId="15" fillId="2" borderId="79" xfId="2" applyFont="1" applyFill="1" applyBorder="1" applyAlignment="1">
      <alignment horizontal="left" vertical="top" wrapText="1" indent="1"/>
    </xf>
    <xf numFmtId="0" fontId="15" fillId="2" borderId="22" xfId="2" applyFont="1" applyFill="1" applyBorder="1" applyAlignment="1">
      <alignment horizontal="left" vertical="top" wrapText="1" indent="1"/>
    </xf>
    <xf numFmtId="0" fontId="16" fillId="7" borderId="4" xfId="2" applyFont="1" applyFill="1" applyBorder="1" applyAlignment="1">
      <alignment vertical="top" wrapText="1"/>
    </xf>
    <xf numFmtId="3" fontId="14" fillId="7" borderId="28" xfId="3" applyNumberFormat="1" applyFont="1" applyFill="1" applyBorder="1" applyAlignment="1" applyProtection="1">
      <alignment horizontal="right" vertical="top"/>
    </xf>
    <xf numFmtId="3" fontId="14" fillId="7" borderId="29" xfId="3" applyNumberFormat="1" applyFont="1" applyFill="1" applyBorder="1" applyAlignment="1" applyProtection="1">
      <alignment horizontal="right" vertical="top"/>
    </xf>
    <xf numFmtId="3" fontId="14" fillId="7" borderId="28" xfId="0" applyNumberFormat="1" applyFont="1" applyFill="1" applyBorder="1" applyAlignment="1">
      <alignment horizontal="right" vertical="top"/>
    </xf>
    <xf numFmtId="3" fontId="14" fillId="7" borderId="36" xfId="0" applyNumberFormat="1" applyFont="1" applyFill="1" applyBorder="1" applyAlignment="1">
      <alignment horizontal="right" vertical="top"/>
    </xf>
    <xf numFmtId="3" fontId="14" fillId="7" borderId="29" xfId="0" applyNumberFormat="1" applyFont="1" applyFill="1" applyBorder="1" applyAlignment="1">
      <alignment horizontal="right" vertical="top"/>
    </xf>
    <xf numFmtId="168" fontId="13" fillId="0" borderId="28" xfId="3" applyNumberFormat="1" applyFont="1" applyFill="1" applyBorder="1" applyAlignment="1" applyProtection="1">
      <alignment horizontal="right" vertical="top"/>
    </xf>
    <xf numFmtId="168" fontId="13" fillId="0" borderId="36" xfId="3" applyNumberFormat="1" applyFont="1" applyFill="1" applyBorder="1" applyAlignment="1" applyProtection="1">
      <alignment horizontal="right" vertical="top"/>
    </xf>
    <xf numFmtId="168" fontId="13" fillId="0" borderId="37" xfId="3" applyNumberFormat="1" applyFont="1" applyFill="1" applyBorder="1" applyAlignment="1" applyProtection="1">
      <alignment horizontal="right" vertical="top"/>
    </xf>
    <xf numFmtId="168" fontId="13" fillId="0" borderId="31" xfId="3" applyNumberFormat="1" applyFont="1" applyFill="1" applyBorder="1" applyAlignment="1" applyProtection="1">
      <alignment horizontal="right" vertical="top"/>
    </xf>
    <xf numFmtId="168" fontId="13" fillId="0" borderId="39" xfId="3" applyNumberFormat="1" applyFont="1" applyFill="1" applyBorder="1" applyAlignment="1" applyProtection="1">
      <alignment horizontal="right" vertical="top"/>
    </xf>
    <xf numFmtId="168" fontId="13" fillId="0" borderId="30" xfId="3" applyNumberFormat="1" applyFont="1" applyFill="1" applyBorder="1" applyAlignment="1" applyProtection="1">
      <alignment horizontal="right" vertical="top"/>
    </xf>
    <xf numFmtId="168" fontId="13" fillId="0" borderId="34" xfId="3" applyNumberFormat="1" applyFont="1" applyFill="1" applyBorder="1" applyAlignment="1" applyProtection="1">
      <alignment horizontal="right" vertical="top"/>
    </xf>
    <xf numFmtId="168" fontId="13" fillId="0" borderId="35" xfId="3" applyNumberFormat="1" applyFont="1" applyFill="1" applyBorder="1" applyAlignment="1" applyProtection="1">
      <alignment horizontal="right" vertical="top"/>
    </xf>
    <xf numFmtId="0" fontId="15" fillId="8" borderId="4" xfId="0" applyFont="1" applyFill="1" applyBorder="1" applyAlignment="1">
      <alignment vertical="top"/>
    </xf>
    <xf numFmtId="0" fontId="18" fillId="12" borderId="4" xfId="0" applyFont="1" applyFill="1" applyBorder="1" applyAlignment="1">
      <alignment horizontal="left" vertical="top" wrapText="1"/>
    </xf>
    <xf numFmtId="3" fontId="18" fillId="12" borderId="13" xfId="0" applyNumberFormat="1" applyFont="1" applyFill="1" applyBorder="1" applyAlignment="1">
      <alignment horizontal="right" vertical="top"/>
    </xf>
    <xf numFmtId="0" fontId="16" fillId="11" borderId="4" xfId="0" applyFont="1" applyFill="1" applyBorder="1" applyAlignment="1">
      <alignment horizontal="left" vertical="top" wrapText="1"/>
    </xf>
    <xf numFmtId="0" fontId="16" fillId="6" borderId="13" xfId="0" applyFont="1" applyFill="1" applyBorder="1" applyAlignment="1">
      <alignment horizontal="left" vertical="top" wrapText="1"/>
    </xf>
    <xf numFmtId="3" fontId="13" fillId="6" borderId="13" xfId="0" applyNumberFormat="1" applyFont="1" applyFill="1" applyBorder="1" applyAlignment="1">
      <alignment horizontal="right" vertical="top"/>
    </xf>
    <xf numFmtId="3" fontId="13" fillId="6" borderId="5" xfId="0" applyNumberFormat="1" applyFont="1" applyFill="1" applyBorder="1" applyAlignment="1">
      <alignment horizontal="right" vertical="top"/>
    </xf>
    <xf numFmtId="0" fontId="16" fillId="12" borderId="4" xfId="0" applyFont="1" applyFill="1" applyBorder="1" applyAlignment="1">
      <alignment horizontal="left" vertical="top" wrapText="1"/>
    </xf>
    <xf numFmtId="0" fontId="15" fillId="6" borderId="13" xfId="0" applyFont="1" applyFill="1" applyBorder="1" applyAlignment="1">
      <alignment horizontal="left" vertical="top" wrapText="1"/>
    </xf>
    <xf numFmtId="3" fontId="16" fillId="12" borderId="13" xfId="0" applyNumberFormat="1" applyFont="1" applyFill="1" applyBorder="1" applyAlignment="1">
      <alignment horizontal="right" vertical="top"/>
    </xf>
    <xf numFmtId="3" fontId="16" fillId="12" borderId="5" xfId="0" applyNumberFormat="1" applyFont="1" applyFill="1" applyBorder="1" applyAlignment="1">
      <alignment horizontal="right" vertical="top"/>
    </xf>
    <xf numFmtId="0" fontId="16" fillId="8" borderId="4" xfId="0" applyFont="1" applyFill="1" applyBorder="1" applyAlignment="1">
      <alignment horizontal="left" vertical="top" wrapText="1"/>
    </xf>
    <xf numFmtId="3" fontId="16" fillId="8" borderId="13" xfId="0" applyNumberFormat="1" applyFont="1" applyFill="1" applyBorder="1" applyAlignment="1">
      <alignment horizontal="right" vertical="top"/>
    </xf>
    <xf numFmtId="3" fontId="16" fillId="8" borderId="5" xfId="0" applyNumberFormat="1" applyFont="1" applyFill="1" applyBorder="1" applyAlignment="1">
      <alignment horizontal="right" vertical="top"/>
    </xf>
    <xf numFmtId="0" fontId="16" fillId="7" borderId="4" xfId="0" applyFont="1" applyFill="1" applyBorder="1" applyAlignment="1">
      <alignment horizontal="left" vertical="top" wrapText="1"/>
    </xf>
    <xf numFmtId="3" fontId="16" fillId="6" borderId="13" xfId="0" applyNumberFormat="1" applyFont="1" applyFill="1" applyBorder="1" applyAlignment="1">
      <alignment horizontal="right" vertical="top"/>
    </xf>
    <xf numFmtId="3" fontId="16" fillId="6" borderId="5" xfId="0" applyNumberFormat="1" applyFont="1" applyFill="1" applyBorder="1" applyAlignment="1">
      <alignment horizontal="right" vertical="top"/>
    </xf>
    <xf numFmtId="0" fontId="13" fillId="6" borderId="4" xfId="0" applyFont="1" applyFill="1" applyBorder="1" applyAlignment="1">
      <alignment vertical="top"/>
    </xf>
    <xf numFmtId="0" fontId="13" fillId="6" borderId="13" xfId="0" applyFont="1" applyFill="1" applyBorder="1" applyAlignment="1">
      <alignment vertical="top" wrapText="1"/>
    </xf>
    <xf numFmtId="3" fontId="15" fillId="6" borderId="13" xfId="0" applyNumberFormat="1" applyFont="1" applyFill="1" applyBorder="1" applyAlignment="1">
      <alignment horizontal="right" vertical="top"/>
    </xf>
    <xf numFmtId="0" fontId="13" fillId="0" borderId="4" xfId="0" applyFont="1" applyBorder="1" applyAlignment="1">
      <alignment horizontal="left" vertical="top" wrapText="1"/>
    </xf>
    <xf numFmtId="0" fontId="13" fillId="10" borderId="13" xfId="0" applyFont="1" applyFill="1" applyBorder="1" applyAlignment="1">
      <alignment horizontal="left" vertical="top" wrapText="1"/>
    </xf>
    <xf numFmtId="0" fontId="14" fillId="11" borderId="4" xfId="0" applyFont="1" applyFill="1" applyBorder="1" applyAlignment="1">
      <alignment horizontal="left" vertical="top" wrapText="1"/>
    </xf>
    <xf numFmtId="0" fontId="15" fillId="4" borderId="16" xfId="0" applyFont="1" applyFill="1" applyBorder="1" applyAlignment="1">
      <alignment horizontal="left" vertical="top" wrapText="1" indent="1"/>
    </xf>
    <xf numFmtId="0" fontId="15" fillId="4" borderId="19" xfId="0" applyFont="1" applyFill="1" applyBorder="1" applyAlignment="1">
      <alignment horizontal="left" vertical="top" wrapText="1" indent="1"/>
    </xf>
    <xf numFmtId="0" fontId="15" fillId="4" borderId="22" xfId="0" applyFont="1" applyFill="1" applyBorder="1" applyAlignment="1">
      <alignment horizontal="left" vertical="top" wrapText="1" indent="1"/>
    </xf>
    <xf numFmtId="0" fontId="15" fillId="0" borderId="16" xfId="0" applyFont="1" applyBorder="1" applyAlignment="1">
      <alignment horizontal="left" vertical="top" wrapText="1" indent="1"/>
    </xf>
    <xf numFmtId="0" fontId="15" fillId="0" borderId="19" xfId="0" applyFont="1" applyBorder="1" applyAlignment="1">
      <alignment horizontal="left" vertical="top" wrapText="1" indent="1"/>
    </xf>
    <xf numFmtId="0" fontId="15" fillId="0" borderId="22" xfId="0" applyFont="1" applyBorder="1" applyAlignment="1">
      <alignment horizontal="left" vertical="top" wrapText="1" indent="1"/>
    </xf>
    <xf numFmtId="0" fontId="15" fillId="4" borderId="15" xfId="0" applyFont="1" applyFill="1" applyBorder="1" applyAlignment="1">
      <alignment horizontal="left" vertical="top" wrapText="1" indent="1"/>
    </xf>
    <xf numFmtId="0" fontId="15" fillId="4" borderId="20" xfId="0" applyFont="1" applyFill="1" applyBorder="1" applyAlignment="1">
      <alignment horizontal="left" vertical="top" wrapText="1" indent="1"/>
    </xf>
    <xf numFmtId="3" fontId="15" fillId="4" borderId="15" xfId="0" applyNumberFormat="1" applyFont="1" applyFill="1" applyBorder="1" applyAlignment="1" applyProtection="1">
      <alignment horizontal="right" vertical="top"/>
      <protection locked="0"/>
    </xf>
    <xf numFmtId="3" fontId="15" fillId="4" borderId="30" xfId="0" applyNumberFormat="1" applyFont="1" applyFill="1" applyBorder="1" applyAlignment="1" applyProtection="1">
      <alignment horizontal="right" vertical="top"/>
      <protection locked="0"/>
    </xf>
    <xf numFmtId="3" fontId="15" fillId="3" borderId="18" xfId="0" applyNumberFormat="1" applyFont="1" applyFill="1" applyBorder="1" applyAlignment="1" applyProtection="1">
      <alignment vertical="top"/>
      <protection locked="0"/>
    </xf>
    <xf numFmtId="3" fontId="15" fillId="7" borderId="18" xfId="0" applyNumberFormat="1" applyFont="1" applyFill="1" applyBorder="1" applyAlignment="1">
      <alignment vertical="top"/>
    </xf>
    <xf numFmtId="3" fontId="15" fillId="3" borderId="15" xfId="0" applyNumberFormat="1" applyFont="1" applyFill="1" applyBorder="1" applyAlignment="1" applyProtection="1">
      <alignment vertical="top"/>
      <protection locked="0"/>
    </xf>
    <xf numFmtId="3" fontId="15" fillId="7" borderId="15" xfId="0" applyNumberFormat="1" applyFont="1" applyFill="1" applyBorder="1" applyAlignment="1">
      <alignment vertical="top"/>
    </xf>
    <xf numFmtId="3" fontId="15" fillId="3" borderId="21" xfId="0" applyNumberFormat="1" applyFont="1" applyFill="1" applyBorder="1" applyAlignment="1" applyProtection="1">
      <alignment vertical="top"/>
      <protection locked="0"/>
    </xf>
    <xf numFmtId="3" fontId="15" fillId="7" borderId="21" xfId="0" applyNumberFormat="1" applyFont="1" applyFill="1" applyBorder="1" applyAlignment="1">
      <alignment vertical="top"/>
    </xf>
    <xf numFmtId="3" fontId="16" fillId="7" borderId="12" xfId="0" applyNumberFormat="1" applyFont="1" applyFill="1" applyBorder="1" applyAlignment="1">
      <alignment horizontal="right" vertical="top"/>
    </xf>
    <xf numFmtId="3" fontId="16" fillId="7" borderId="12" xfId="0" applyNumberFormat="1" applyFont="1" applyFill="1" applyBorder="1" applyAlignment="1">
      <alignment vertical="top"/>
    </xf>
    <xf numFmtId="0" fontId="13" fillId="0" borderId="67" xfId="0" applyFont="1" applyBorder="1" applyAlignment="1">
      <alignment horizontal="right" vertical="top"/>
    </xf>
    <xf numFmtId="0" fontId="15" fillId="0" borderId="19" xfId="0" applyFont="1" applyBorder="1" applyAlignment="1">
      <alignment horizontal="right" vertical="top"/>
    </xf>
    <xf numFmtId="0" fontId="15" fillId="0" borderId="22" xfId="0" applyFont="1" applyBorder="1" applyAlignment="1">
      <alignment horizontal="right" vertical="top"/>
    </xf>
    <xf numFmtId="49" fontId="15" fillId="2" borderId="19" xfId="0" applyNumberFormat="1" applyFont="1" applyFill="1" applyBorder="1" applyAlignment="1" applyProtection="1">
      <alignment horizontal="left" vertical="top"/>
      <protection locked="0"/>
    </xf>
    <xf numFmtId="49" fontId="15" fillId="2" borderId="20" xfId="0" applyNumberFormat="1" applyFont="1" applyFill="1" applyBorder="1" applyAlignment="1" applyProtection="1">
      <alignment horizontal="left" vertical="top"/>
      <protection locked="0"/>
    </xf>
    <xf numFmtId="49" fontId="15" fillId="2" borderId="19" xfId="0" applyNumberFormat="1" applyFont="1" applyFill="1" applyBorder="1" applyAlignment="1" applyProtection="1">
      <alignment horizontal="left" vertical="top" wrapText="1"/>
      <protection locked="0"/>
    </xf>
    <xf numFmtId="49" fontId="15" fillId="2" borderId="20" xfId="0" applyNumberFormat="1" applyFont="1" applyFill="1" applyBorder="1" applyAlignment="1" applyProtection="1">
      <alignment horizontal="left" vertical="top" wrapText="1"/>
      <protection locked="0"/>
    </xf>
    <xf numFmtId="49" fontId="15" fillId="0" borderId="19" xfId="0" applyNumberFormat="1" applyFont="1" applyBorder="1" applyAlignment="1" applyProtection="1">
      <alignment horizontal="left" vertical="top"/>
      <protection locked="0"/>
    </xf>
    <xf numFmtId="49" fontId="15" fillId="0" borderId="20" xfId="0" applyNumberFormat="1" applyFont="1" applyBorder="1" applyAlignment="1" applyProtection="1">
      <alignment horizontal="left" vertical="top"/>
      <protection locked="0"/>
    </xf>
    <xf numFmtId="49" fontId="15" fillId="0" borderId="22" xfId="0" applyNumberFormat="1" applyFont="1" applyBorder="1" applyAlignment="1" applyProtection="1">
      <alignment horizontal="left" vertical="top"/>
      <protection locked="0"/>
    </xf>
    <xf numFmtId="49" fontId="15" fillId="0" borderId="23" xfId="0" applyNumberFormat="1" applyFont="1" applyBorder="1" applyAlignment="1" applyProtection="1">
      <alignment horizontal="left" vertical="top"/>
      <protection locked="0"/>
    </xf>
    <xf numFmtId="168" fontId="13" fillId="0" borderId="29" xfId="3" applyNumberFormat="1" applyFont="1" applyFill="1" applyBorder="1" applyAlignment="1" applyProtection="1">
      <alignment horizontal="right" vertical="top"/>
    </xf>
    <xf numFmtId="168" fontId="13" fillId="0" borderId="68" xfId="3" applyNumberFormat="1" applyFont="1" applyFill="1" applyBorder="1" applyProtection="1"/>
    <xf numFmtId="168" fontId="13" fillId="0" borderId="70" xfId="3" applyNumberFormat="1" applyFont="1" applyFill="1" applyBorder="1" applyProtection="1"/>
    <xf numFmtId="0" fontId="0" fillId="6" borderId="8" xfId="0" applyFill="1" applyBorder="1"/>
    <xf numFmtId="0" fontId="0" fillId="6" borderId="0" xfId="0" applyFill="1"/>
    <xf numFmtId="0" fontId="0" fillId="6" borderId="9" xfId="0" applyFill="1" applyBorder="1"/>
    <xf numFmtId="168" fontId="13" fillId="6" borderId="8" xfId="3" applyNumberFormat="1" applyFont="1" applyFill="1" applyBorder="1" applyAlignment="1" applyProtection="1">
      <alignment horizontal="right" vertical="top"/>
    </xf>
    <xf numFmtId="168" fontId="13" fillId="6" borderId="0" xfId="3" applyNumberFormat="1" applyFont="1" applyFill="1" applyBorder="1" applyAlignment="1" applyProtection="1">
      <alignment horizontal="right" vertical="top"/>
    </xf>
    <xf numFmtId="168" fontId="13" fillId="6" borderId="0" xfId="0" applyNumberFormat="1" applyFont="1" applyFill="1" applyAlignment="1">
      <alignment horizontal="right" vertical="top"/>
    </xf>
    <xf numFmtId="168" fontId="13" fillId="6" borderId="9" xfId="0" applyNumberFormat="1" applyFont="1" applyFill="1" applyBorder="1" applyAlignment="1">
      <alignment horizontal="right" vertical="top"/>
    </xf>
    <xf numFmtId="168" fontId="13" fillId="6" borderId="0" xfId="0" applyNumberFormat="1" applyFont="1" applyFill="1" applyAlignment="1">
      <alignment horizontal="right" vertical="top" wrapText="1"/>
    </xf>
    <xf numFmtId="168" fontId="13" fillId="6" borderId="9" xfId="0" applyNumberFormat="1" applyFont="1" applyFill="1" applyBorder="1" applyAlignment="1">
      <alignment horizontal="right" vertical="top" wrapText="1"/>
    </xf>
    <xf numFmtId="168" fontId="13" fillId="6" borderId="4" xfId="3" applyNumberFormat="1" applyFont="1" applyFill="1" applyBorder="1" applyAlignment="1" applyProtection="1">
      <alignment horizontal="right" vertical="top"/>
    </xf>
    <xf numFmtId="168" fontId="13" fillId="6" borderId="13" xfId="3" applyNumberFormat="1" applyFont="1" applyFill="1" applyBorder="1" applyAlignment="1" applyProtection="1">
      <alignment horizontal="right" vertical="top"/>
    </xf>
    <xf numFmtId="168" fontId="13" fillId="6" borderId="13" xfId="0" applyNumberFormat="1" applyFont="1" applyFill="1" applyBorder="1" applyAlignment="1">
      <alignment horizontal="right" vertical="top"/>
    </xf>
    <xf numFmtId="168" fontId="13" fillId="6" borderId="5" xfId="0" applyNumberFormat="1" applyFont="1" applyFill="1" applyBorder="1" applyAlignment="1">
      <alignment horizontal="right" vertical="top"/>
    </xf>
    <xf numFmtId="0" fontId="0" fillId="6" borderId="3" xfId="0" applyFill="1" applyBorder="1"/>
    <xf numFmtId="0" fontId="0" fillId="6" borderId="14" xfId="0" applyFill="1" applyBorder="1"/>
    <xf numFmtId="0" fontId="4" fillId="6" borderId="0" xfId="0" applyFont="1" applyFill="1" applyAlignment="1">
      <alignment horizontal="right"/>
    </xf>
    <xf numFmtId="0" fontId="4" fillId="6" borderId="9" xfId="0" applyFont="1" applyFill="1" applyBorder="1" applyAlignment="1">
      <alignment horizontal="right"/>
    </xf>
    <xf numFmtId="0" fontId="0" fillId="6" borderId="2" xfId="0" applyFill="1" applyBorder="1"/>
    <xf numFmtId="0" fontId="0" fillId="6" borderId="4" xfId="0" applyFill="1" applyBorder="1"/>
    <xf numFmtId="0" fontId="0" fillId="6" borderId="13" xfId="0" applyFill="1" applyBorder="1"/>
    <xf numFmtId="168" fontId="13" fillId="6" borderId="8" xfId="0" applyNumberFormat="1" applyFont="1" applyFill="1" applyBorder="1"/>
    <xf numFmtId="168" fontId="13" fillId="6" borderId="0" xfId="0" applyNumberFormat="1" applyFont="1" applyFill="1"/>
    <xf numFmtId="168" fontId="13" fillId="6" borderId="9" xfId="0" applyNumberFormat="1" applyFont="1" applyFill="1" applyBorder="1"/>
    <xf numFmtId="14" fontId="11" fillId="5" borderId="57" xfId="0" applyNumberFormat="1" applyFont="1" applyFill="1" applyBorder="1" applyAlignment="1">
      <alignment horizontal="center" vertical="center" wrapText="1"/>
    </xf>
    <xf numFmtId="0" fontId="5" fillId="6" borderId="4" xfId="0" applyFont="1" applyFill="1" applyBorder="1"/>
    <xf numFmtId="0" fontId="5" fillId="6" borderId="13" xfId="0" applyFont="1" applyFill="1" applyBorder="1"/>
    <xf numFmtId="0" fontId="5" fillId="6" borderId="5" xfId="0" applyFont="1" applyFill="1" applyBorder="1"/>
    <xf numFmtId="0" fontId="5" fillId="6" borderId="2" xfId="0" applyFont="1" applyFill="1" applyBorder="1"/>
    <xf numFmtId="0" fontId="5" fillId="6" borderId="3" xfId="0" applyFont="1" applyFill="1" applyBorder="1"/>
    <xf numFmtId="0" fontId="5" fillId="6" borderId="14" xfId="0" applyFont="1" applyFill="1" applyBorder="1"/>
    <xf numFmtId="0" fontId="5" fillId="6" borderId="6" xfId="0" applyFont="1" applyFill="1" applyBorder="1"/>
    <xf numFmtId="0" fontId="5" fillId="6" borderId="7" xfId="0" applyFont="1" applyFill="1" applyBorder="1"/>
    <xf numFmtId="0" fontId="5" fillId="6" borderId="10" xfId="0" applyFont="1" applyFill="1" applyBorder="1"/>
    <xf numFmtId="168" fontId="13" fillId="0" borderId="64" xfId="3" applyNumberFormat="1" applyFont="1" applyFill="1" applyBorder="1" applyAlignment="1" applyProtection="1">
      <alignment horizontal="right" vertical="top"/>
    </xf>
    <xf numFmtId="168" fontId="13" fillId="0" borderId="66" xfId="3" applyNumberFormat="1" applyFont="1" applyFill="1" applyBorder="1" applyAlignment="1" applyProtection="1">
      <alignment horizontal="right" vertical="top"/>
    </xf>
    <xf numFmtId="168" fontId="13" fillId="0" borderId="65" xfId="3" applyNumberFormat="1" applyFont="1" applyFill="1" applyBorder="1" applyAlignment="1" applyProtection="1">
      <alignment horizontal="right" vertical="top"/>
    </xf>
    <xf numFmtId="168" fontId="13" fillId="0" borderId="68" xfId="3" applyNumberFormat="1" applyFont="1" applyFill="1" applyBorder="1" applyAlignment="1" applyProtection="1">
      <alignment horizontal="right" vertical="top"/>
    </xf>
    <xf numFmtId="168" fontId="13" fillId="0" borderId="70" xfId="3" applyNumberFormat="1" applyFont="1" applyFill="1" applyBorder="1" applyAlignment="1" applyProtection="1">
      <alignment horizontal="right" vertical="top"/>
    </xf>
    <xf numFmtId="168" fontId="13" fillId="0" borderId="69" xfId="3" applyNumberFormat="1" applyFont="1" applyFill="1" applyBorder="1" applyAlignment="1" applyProtection="1">
      <alignment horizontal="right" vertical="top"/>
    </xf>
    <xf numFmtId="0" fontId="0" fillId="6" borderId="6" xfId="0" applyFill="1" applyBorder="1"/>
    <xf numFmtId="0" fontId="0" fillId="6" borderId="7" xfId="0" applyFill="1" applyBorder="1"/>
    <xf numFmtId="0" fontId="0" fillId="6" borderId="10" xfId="0" applyFill="1" applyBorder="1"/>
    <xf numFmtId="0" fontId="11" fillId="5" borderId="92" xfId="0" applyFont="1" applyFill="1" applyBorder="1" applyAlignment="1">
      <alignment horizontal="right" wrapText="1"/>
    </xf>
    <xf numFmtId="0" fontId="0" fillId="6" borderId="92" xfId="0" applyFill="1" applyBorder="1"/>
    <xf numFmtId="0" fontId="0" fillId="6" borderId="93" xfId="0" applyFill="1" applyBorder="1"/>
    <xf numFmtId="37" fontId="15" fillId="6" borderId="93" xfId="0" applyNumberFormat="1" applyFont="1" applyFill="1" applyBorder="1" applyAlignment="1">
      <alignment horizontal="left" vertical="top"/>
    </xf>
    <xf numFmtId="1" fontId="15" fillId="6" borderId="93" xfId="0" applyNumberFormat="1" applyFont="1" applyFill="1" applyBorder="1" applyAlignment="1">
      <alignment horizontal="right"/>
    </xf>
    <xf numFmtId="0" fontId="15" fillId="6" borderId="93" xfId="0" applyFont="1" applyFill="1" applyBorder="1" applyAlignment="1">
      <alignment horizontal="right"/>
    </xf>
    <xf numFmtId="168" fontId="13" fillId="0" borderId="15" xfId="3" applyNumberFormat="1" applyFont="1" applyFill="1" applyBorder="1" applyAlignment="1" applyProtection="1">
      <alignment horizontal="right" vertical="top"/>
    </xf>
    <xf numFmtId="168" fontId="15" fillId="0" borderId="21" xfId="3" applyNumberFormat="1" applyFont="1" applyFill="1" applyBorder="1" applyAlignment="1" applyProtection="1">
      <alignment horizontal="right"/>
    </xf>
    <xf numFmtId="168" fontId="15" fillId="0" borderId="18" xfId="3" applyNumberFormat="1" applyFont="1" applyFill="1" applyBorder="1" applyAlignment="1" applyProtection="1">
      <alignment horizontal="right"/>
    </xf>
    <xf numFmtId="168" fontId="15" fillId="0" borderId="12" xfId="3" applyNumberFormat="1" applyFont="1" applyFill="1" applyBorder="1" applyAlignment="1" applyProtection="1">
      <alignment horizontal="right"/>
    </xf>
    <xf numFmtId="168" fontId="15" fillId="0" borderId="15" xfId="3" applyNumberFormat="1" applyFont="1" applyFill="1" applyBorder="1" applyAlignment="1" applyProtection="1">
      <alignment horizontal="right"/>
    </xf>
    <xf numFmtId="0" fontId="0" fillId="0" borderId="8" xfId="0" applyBorder="1"/>
    <xf numFmtId="0" fontId="5" fillId="0" borderId="8" xfId="0" applyFont="1" applyBorder="1"/>
    <xf numFmtId="0" fontId="4" fillId="0" borderId="8" xfId="0" applyFont="1" applyBorder="1" applyAlignment="1">
      <alignment horizontal="left"/>
    </xf>
    <xf numFmtId="0" fontId="4" fillId="6" borderId="2" xfId="0" applyFont="1" applyFill="1" applyBorder="1" applyAlignment="1">
      <alignment horizontal="right" vertical="top"/>
    </xf>
    <xf numFmtId="0" fontId="4" fillId="6" borderId="3" xfId="0" applyFont="1" applyFill="1" applyBorder="1" applyAlignment="1">
      <alignment vertical="top"/>
    </xf>
    <xf numFmtId="0" fontId="4" fillId="6" borderId="7" xfId="0" applyFont="1" applyFill="1" applyBorder="1" applyAlignment="1">
      <alignment vertical="top"/>
    </xf>
    <xf numFmtId="0" fontId="4" fillId="6" borderId="10" xfId="0" applyFont="1" applyFill="1" applyBorder="1" applyAlignment="1">
      <alignment vertical="top"/>
    </xf>
    <xf numFmtId="168" fontId="13" fillId="0" borderId="26" xfId="3" applyNumberFormat="1" applyFont="1" applyFill="1" applyBorder="1" applyAlignment="1" applyProtection="1">
      <alignment horizontal="right" vertical="top"/>
    </xf>
    <xf numFmtId="168" fontId="13" fillId="0" borderId="48" xfId="3" applyNumberFormat="1" applyFont="1" applyFill="1" applyBorder="1" applyAlignment="1" applyProtection="1">
      <alignment horizontal="right" vertical="top"/>
    </xf>
    <xf numFmtId="168" fontId="13" fillId="0" borderId="27" xfId="3" applyNumberFormat="1" applyFont="1" applyFill="1" applyBorder="1" applyAlignment="1" applyProtection="1">
      <alignment horizontal="right" vertical="top"/>
    </xf>
    <xf numFmtId="37" fontId="15" fillId="6" borderId="7" xfId="0" applyNumberFormat="1" applyFont="1" applyFill="1" applyBorder="1" applyAlignment="1">
      <alignment horizontal="right"/>
    </xf>
    <xf numFmtId="37" fontId="15" fillId="6" borderId="10" xfId="0" applyNumberFormat="1" applyFont="1" applyFill="1" applyBorder="1" applyAlignment="1">
      <alignment horizontal="right"/>
    </xf>
    <xf numFmtId="0" fontId="7" fillId="5" borderId="124" xfId="0" applyFont="1" applyFill="1" applyBorder="1" applyAlignment="1">
      <alignment vertical="center" wrapText="1"/>
    </xf>
    <xf numFmtId="0" fontId="7" fillId="5" borderId="0" xfId="0" applyFont="1" applyFill="1" applyAlignment="1">
      <alignment vertical="center" wrapText="1"/>
    </xf>
    <xf numFmtId="0" fontId="11" fillId="5" borderId="125" xfId="0" applyFont="1" applyFill="1" applyBorder="1" applyAlignment="1">
      <alignment horizontal="right" wrapText="1"/>
    </xf>
    <xf numFmtId="0" fontId="19" fillId="5" borderId="126" xfId="0" applyFont="1" applyFill="1" applyBorder="1" applyAlignment="1">
      <alignment vertical="center"/>
    </xf>
    <xf numFmtId="0" fontId="17" fillId="5" borderId="7" xfId="0" applyFont="1" applyFill="1" applyBorder="1" applyAlignment="1">
      <alignment horizontal="right" vertical="center"/>
    </xf>
    <xf numFmtId="0" fontId="13" fillId="0" borderId="0" xfId="0" applyFont="1" applyAlignment="1">
      <alignment horizontal="left" indent="2"/>
    </xf>
    <xf numFmtId="0" fontId="11" fillId="0" borderId="8" xfId="0" applyFont="1" applyBorder="1" applyAlignment="1">
      <alignment horizontal="right" wrapText="1"/>
    </xf>
    <xf numFmtId="168" fontId="13" fillId="0" borderId="8" xfId="3" applyNumberFormat="1" applyFont="1" applyFill="1" applyBorder="1" applyAlignment="1" applyProtection="1">
      <alignment horizontal="right" vertical="top"/>
    </xf>
    <xf numFmtId="0" fontId="13" fillId="2" borderId="12" xfId="0" applyFont="1" applyFill="1" applyBorder="1" applyAlignment="1" applyProtection="1">
      <alignment vertical="top"/>
      <protection locked="0"/>
    </xf>
    <xf numFmtId="3" fontId="14" fillId="11" borderId="28" xfId="0" applyNumberFormat="1" applyFont="1" applyFill="1" applyBorder="1" applyAlignment="1">
      <alignment horizontal="right" vertical="top"/>
    </xf>
    <xf numFmtId="3" fontId="14" fillId="11" borderId="46" xfId="0" applyNumberFormat="1" applyFont="1" applyFill="1" applyBorder="1" applyAlignment="1">
      <alignment horizontal="right" vertical="top"/>
    </xf>
    <xf numFmtId="3" fontId="14" fillId="11" borderId="36" xfId="0" applyNumberFormat="1" applyFont="1" applyFill="1" applyBorder="1" applyAlignment="1">
      <alignment horizontal="right" vertical="top"/>
    </xf>
    <xf numFmtId="3" fontId="14" fillId="11" borderId="29" xfId="0" applyNumberFormat="1" applyFont="1" applyFill="1" applyBorder="1" applyAlignment="1">
      <alignment horizontal="right" vertical="top"/>
    </xf>
    <xf numFmtId="0" fontId="14" fillId="8" borderId="4" xfId="0" applyFont="1" applyFill="1" applyBorder="1" applyAlignment="1">
      <alignment vertical="top" wrapText="1"/>
    </xf>
    <xf numFmtId="3" fontId="13" fillId="0" borderId="28" xfId="3" applyNumberFormat="1" applyFont="1" applyFill="1" applyBorder="1" applyAlignment="1" applyProtection="1">
      <alignment horizontal="right"/>
      <protection locked="0"/>
    </xf>
    <xf numFmtId="3" fontId="15" fillId="2" borderId="19" xfId="0" applyNumberFormat="1" applyFont="1" applyFill="1" applyBorder="1" applyAlignment="1" applyProtection="1">
      <alignment horizontal="right" vertical="top"/>
      <protection locked="0"/>
    </xf>
    <xf numFmtId="3" fontId="15" fillId="2" borderId="19" xfId="0" applyNumberFormat="1" applyFont="1" applyFill="1" applyBorder="1" applyAlignment="1" applyProtection="1">
      <alignment horizontal="right" vertical="top" wrapText="1"/>
      <protection locked="0"/>
    </xf>
    <xf numFmtId="3" fontId="15" fillId="0" borderId="19" xfId="0" applyNumberFormat="1" applyFont="1" applyBorder="1" applyAlignment="1" applyProtection="1">
      <alignment horizontal="right" vertical="top"/>
      <protection locked="0"/>
    </xf>
    <xf numFmtId="3" fontId="15" fillId="0" borderId="22" xfId="0" applyNumberFormat="1" applyFont="1" applyBorder="1" applyAlignment="1" applyProtection="1">
      <alignment horizontal="right" vertical="top"/>
      <protection locked="0"/>
    </xf>
    <xf numFmtId="37" fontId="15" fillId="0" borderId="0" xfId="0" applyNumberFormat="1" applyFont="1" applyAlignment="1" applyProtection="1">
      <alignment horizontal="left" wrapText="1"/>
      <protection locked="0"/>
    </xf>
    <xf numFmtId="0" fontId="13" fillId="6" borderId="92" xfId="0" applyFont="1" applyFill="1" applyBorder="1"/>
    <xf numFmtId="0" fontId="13" fillId="6" borderId="93" xfId="0" applyFont="1" applyFill="1" applyBorder="1"/>
    <xf numFmtId="0" fontId="13" fillId="6" borderId="11" xfId="0" applyFont="1" applyFill="1" applyBorder="1"/>
    <xf numFmtId="37" fontId="15" fillId="6" borderId="92" xfId="0" applyNumberFormat="1" applyFont="1" applyFill="1" applyBorder="1" applyAlignment="1">
      <alignment horizontal="left" wrapText="1"/>
    </xf>
    <xf numFmtId="37" fontId="15" fillId="6" borderId="12" xfId="0" applyNumberFormat="1" applyFont="1" applyFill="1" applyBorder="1" applyAlignment="1">
      <alignment horizontal="left" wrapText="1"/>
    </xf>
    <xf numFmtId="0" fontId="15" fillId="4" borderId="79" xfId="0" applyFont="1" applyFill="1" applyBorder="1" applyAlignment="1">
      <alignment horizontal="left" vertical="top" wrapText="1" indent="1"/>
    </xf>
    <xf numFmtId="3" fontId="13" fillId="0" borderId="64" xfId="0" applyNumberFormat="1" applyFont="1" applyBorder="1" applyAlignment="1" applyProtection="1">
      <alignment horizontal="right" vertical="top"/>
      <protection locked="0"/>
    </xf>
    <xf numFmtId="0" fontId="25" fillId="6" borderId="4" xfId="0" applyFont="1" applyFill="1" applyBorder="1"/>
    <xf numFmtId="3" fontId="13" fillId="0" borderId="24" xfId="0" applyNumberFormat="1" applyFont="1" applyBorder="1" applyAlignment="1" applyProtection="1">
      <alignment horizontal="right" vertical="top"/>
      <protection locked="0"/>
    </xf>
    <xf numFmtId="3" fontId="13" fillId="0" borderId="26" xfId="0" applyNumberFormat="1" applyFont="1" applyBorder="1" applyAlignment="1" applyProtection="1">
      <alignment horizontal="right" vertical="top"/>
      <protection locked="0"/>
    </xf>
    <xf numFmtId="168" fontId="13" fillId="6" borderId="5" xfId="3" applyNumberFormat="1" applyFont="1" applyFill="1" applyBorder="1" applyAlignment="1" applyProtection="1">
      <alignment horizontal="right" vertical="top"/>
    </xf>
    <xf numFmtId="3" fontId="15" fillId="0" borderId="0" xfId="0" applyNumberFormat="1" applyFont="1" applyAlignment="1">
      <alignment vertical="top"/>
    </xf>
    <xf numFmtId="3" fontId="13" fillId="7" borderId="103" xfId="0" applyNumberFormat="1" applyFont="1" applyFill="1" applyBorder="1" applyAlignment="1">
      <alignment horizontal="right" vertical="top"/>
    </xf>
    <xf numFmtId="168" fontId="13" fillId="0" borderId="30" xfId="3" applyNumberFormat="1" applyFont="1" applyFill="1" applyBorder="1" applyAlignment="1" applyProtection="1">
      <alignment vertical="top"/>
    </xf>
    <xf numFmtId="168" fontId="13" fillId="0" borderId="37" xfId="3" applyNumberFormat="1" applyFont="1" applyFill="1" applyBorder="1" applyAlignment="1" applyProtection="1">
      <alignment vertical="top"/>
    </xf>
    <xf numFmtId="168" fontId="13" fillId="0" borderId="31" xfId="3" applyNumberFormat="1" applyFont="1" applyFill="1" applyBorder="1" applyAlignment="1" applyProtection="1">
      <alignment vertical="top"/>
    </xf>
    <xf numFmtId="168" fontId="13" fillId="0" borderId="32" xfId="3" applyNumberFormat="1" applyFont="1" applyFill="1" applyBorder="1" applyAlignment="1" applyProtection="1">
      <alignment vertical="top"/>
    </xf>
    <xf numFmtId="168" fontId="13" fillId="0" borderId="38" xfId="3" applyNumberFormat="1" applyFont="1" applyFill="1" applyBorder="1" applyAlignment="1" applyProtection="1">
      <alignment vertical="top"/>
    </xf>
    <xf numFmtId="168" fontId="13" fillId="0" borderId="33" xfId="3" applyNumberFormat="1" applyFont="1" applyFill="1" applyBorder="1" applyAlignment="1" applyProtection="1">
      <alignment vertical="top"/>
    </xf>
    <xf numFmtId="168" fontId="13" fillId="0" borderId="34" xfId="3" applyNumberFormat="1" applyFont="1" applyFill="1" applyBorder="1" applyAlignment="1" applyProtection="1">
      <alignment vertical="top"/>
    </xf>
    <xf numFmtId="168" fontId="13" fillId="0" borderId="39" xfId="3" applyNumberFormat="1" applyFont="1" applyFill="1" applyBorder="1" applyAlignment="1" applyProtection="1">
      <alignment vertical="top"/>
    </xf>
    <xf numFmtId="0" fontId="0" fillId="6" borderId="4" xfId="0" applyFill="1" applyBorder="1" applyAlignment="1">
      <alignment vertical="top"/>
    </xf>
    <xf numFmtId="0" fontId="0" fillId="6" borderId="13" xfId="0" applyFill="1" applyBorder="1" applyAlignment="1">
      <alignment vertical="top"/>
    </xf>
    <xf numFmtId="0" fontId="0" fillId="6" borderId="8" xfId="0" applyFill="1" applyBorder="1" applyAlignment="1">
      <alignment vertical="top"/>
    </xf>
    <xf numFmtId="0" fontId="0" fillId="6" borderId="0" xfId="0" applyFill="1" applyAlignment="1">
      <alignment vertical="top"/>
    </xf>
    <xf numFmtId="0" fontId="0" fillId="6" borderId="9" xfId="0" applyFill="1" applyBorder="1" applyAlignment="1">
      <alignment vertical="top"/>
    </xf>
    <xf numFmtId="0" fontId="0" fillId="6" borderId="6" xfId="0" applyFill="1" applyBorder="1" applyAlignment="1">
      <alignment vertical="top"/>
    </xf>
    <xf numFmtId="0" fontId="0" fillId="6" borderId="7" xfId="0" applyFill="1" applyBorder="1" applyAlignment="1">
      <alignment vertical="top"/>
    </xf>
    <xf numFmtId="0" fontId="0" fillId="6" borderId="10" xfId="0" applyFill="1" applyBorder="1" applyAlignment="1">
      <alignment vertical="top"/>
    </xf>
    <xf numFmtId="168" fontId="13" fillId="0" borderId="28" xfId="3" applyNumberFormat="1" applyFont="1" applyFill="1" applyBorder="1" applyAlignment="1" applyProtection="1">
      <alignment vertical="top"/>
    </xf>
    <xf numFmtId="168" fontId="13" fillId="0" borderId="36" xfId="3" applyNumberFormat="1" applyFont="1" applyFill="1" applyBorder="1" applyAlignment="1" applyProtection="1">
      <alignment vertical="top"/>
    </xf>
    <xf numFmtId="168" fontId="13" fillId="0" borderId="29" xfId="3" applyNumberFormat="1" applyFont="1" applyFill="1" applyBorder="1" applyAlignment="1" applyProtection="1">
      <alignment vertical="top"/>
    </xf>
    <xf numFmtId="0" fontId="0" fillId="6" borderId="2" xfId="0" applyFill="1" applyBorder="1" applyAlignment="1">
      <alignment vertical="top"/>
    </xf>
    <xf numFmtId="0" fontId="0" fillId="6" borderId="3" xfId="0" applyFill="1" applyBorder="1" applyAlignment="1">
      <alignment vertical="top"/>
    </xf>
    <xf numFmtId="0" fontId="0" fillId="6" borderId="14" xfId="0" applyFill="1" applyBorder="1" applyAlignment="1">
      <alignment vertical="top"/>
    </xf>
    <xf numFmtId="168" fontId="13" fillId="0" borderId="68" xfId="3" applyNumberFormat="1" applyFont="1" applyFill="1" applyBorder="1" applyAlignment="1" applyProtection="1">
      <alignment vertical="top"/>
    </xf>
    <xf numFmtId="168" fontId="13" fillId="0" borderId="70" xfId="3" applyNumberFormat="1" applyFont="1" applyFill="1" applyBorder="1" applyAlignment="1" applyProtection="1">
      <alignment vertical="top"/>
    </xf>
    <xf numFmtId="168" fontId="13" fillId="0" borderId="69" xfId="3" applyNumberFormat="1" applyFont="1" applyFill="1" applyBorder="1" applyAlignment="1" applyProtection="1">
      <alignment vertical="top"/>
    </xf>
    <xf numFmtId="168" fontId="13" fillId="0" borderId="64" xfId="3" applyNumberFormat="1" applyFont="1" applyFill="1" applyBorder="1" applyAlignment="1" applyProtection="1">
      <alignment vertical="top"/>
    </xf>
    <xf numFmtId="168" fontId="13" fillId="0" borderId="66" xfId="3" applyNumberFormat="1" applyFont="1" applyFill="1" applyBorder="1" applyAlignment="1" applyProtection="1">
      <alignment vertical="top"/>
    </xf>
    <xf numFmtId="168" fontId="13" fillId="0" borderId="65" xfId="3" applyNumberFormat="1" applyFont="1" applyFill="1" applyBorder="1" applyAlignment="1" applyProtection="1">
      <alignment vertical="top"/>
    </xf>
    <xf numFmtId="168" fontId="13" fillId="0" borderId="117" xfId="3" applyNumberFormat="1" applyFont="1" applyFill="1" applyBorder="1" applyAlignment="1" applyProtection="1">
      <alignment vertical="top"/>
    </xf>
    <xf numFmtId="168" fontId="13" fillId="0" borderId="116" xfId="3" applyNumberFormat="1" applyFont="1" applyFill="1" applyBorder="1" applyAlignment="1" applyProtection="1">
      <alignment vertical="top"/>
    </xf>
    <xf numFmtId="168" fontId="13" fillId="0" borderId="118" xfId="3" applyNumberFormat="1" applyFont="1" applyFill="1" applyBorder="1" applyAlignment="1" applyProtection="1">
      <alignment vertical="top"/>
    </xf>
    <xf numFmtId="168" fontId="13" fillId="0" borderId="26" xfId="3" applyNumberFormat="1" applyFont="1" applyFill="1" applyBorder="1" applyAlignment="1" applyProtection="1">
      <alignment vertical="top"/>
    </xf>
    <xf numFmtId="168" fontId="13" fillId="0" borderId="48" xfId="3" applyNumberFormat="1" applyFont="1" applyFill="1" applyBorder="1" applyAlignment="1" applyProtection="1">
      <alignment vertical="top"/>
    </xf>
    <xf numFmtId="168" fontId="13" fillId="0" borderId="27" xfId="3" applyNumberFormat="1" applyFont="1" applyFill="1" applyBorder="1" applyAlignment="1" applyProtection="1">
      <alignment vertical="top"/>
    </xf>
    <xf numFmtId="0" fontId="15" fillId="7" borderId="4" xfId="0" applyFont="1" applyFill="1" applyBorder="1" applyAlignment="1">
      <alignment horizontal="right" vertical="top" wrapText="1"/>
    </xf>
    <xf numFmtId="0" fontId="26" fillId="0" borderId="0" xfId="0" applyFont="1" applyAlignment="1">
      <alignment vertical="center"/>
    </xf>
    <xf numFmtId="3" fontId="14" fillId="7" borderId="4" xfId="0" applyNumberFormat="1" applyFont="1" applyFill="1" applyBorder="1" applyAlignment="1">
      <alignment horizontal="right" vertical="top"/>
    </xf>
    <xf numFmtId="3" fontId="14" fillId="7" borderId="46" xfId="0" applyNumberFormat="1" applyFont="1" applyFill="1" applyBorder="1" applyAlignment="1">
      <alignment horizontal="right" vertical="top"/>
    </xf>
    <xf numFmtId="0" fontId="0" fillId="0" borderId="3" xfId="0" applyBorder="1"/>
    <xf numFmtId="0" fontId="30" fillId="0" borderId="0" xfId="0" applyFont="1" applyAlignment="1">
      <alignment horizontal="left" vertical="center"/>
    </xf>
    <xf numFmtId="3" fontId="25" fillId="6" borderId="16" xfId="0" applyNumberFormat="1" applyFont="1" applyFill="1" applyBorder="1" applyAlignment="1">
      <alignment horizontal="right"/>
    </xf>
    <xf numFmtId="3" fontId="25" fillId="6" borderId="5" xfId="0" applyNumberFormat="1" applyFont="1" applyFill="1" applyBorder="1" applyAlignment="1">
      <alignment horizontal="right"/>
    </xf>
    <xf numFmtId="3" fontId="15" fillId="11" borderId="15" xfId="0" applyNumberFormat="1" applyFont="1" applyFill="1" applyBorder="1" applyAlignment="1">
      <alignment horizontal="right"/>
    </xf>
    <xf numFmtId="3" fontId="15" fillId="11" borderId="18" xfId="0" applyNumberFormat="1" applyFont="1" applyFill="1" applyBorder="1" applyAlignment="1">
      <alignment horizontal="right"/>
    </xf>
    <xf numFmtId="3" fontId="15" fillId="11" borderId="93" xfId="0" applyNumberFormat="1" applyFont="1" applyFill="1" applyBorder="1" applyAlignment="1">
      <alignment horizontal="right"/>
    </xf>
    <xf numFmtId="3" fontId="15" fillId="11" borderId="63" xfId="0" applyNumberFormat="1" applyFont="1" applyFill="1" applyBorder="1" applyAlignment="1">
      <alignment horizontal="right"/>
    </xf>
    <xf numFmtId="0" fontId="11" fillId="5" borderId="8" xfId="0" applyFont="1" applyFill="1" applyBorder="1" applyAlignment="1">
      <alignment horizontal="center" wrapText="1"/>
    </xf>
    <xf numFmtId="168" fontId="13" fillId="0" borderId="0" xfId="3" applyNumberFormat="1" applyFont="1" applyFill="1" applyBorder="1" applyAlignment="1" applyProtection="1">
      <alignment horizontal="right" vertical="top"/>
    </xf>
    <xf numFmtId="0" fontId="24" fillId="0" borderId="0" xfId="0" applyFont="1" applyAlignment="1">
      <alignment horizontal="center" vertical="center" wrapText="1"/>
    </xf>
    <xf numFmtId="37" fontId="16" fillId="8" borderId="4" xfId="0" applyNumberFormat="1" applyFont="1" applyFill="1" applyBorder="1" applyAlignment="1">
      <alignment horizontal="right"/>
    </xf>
    <xf numFmtId="37" fontId="16" fillId="8" borderId="5" xfId="0" applyNumberFormat="1" applyFont="1" applyFill="1" applyBorder="1" applyAlignment="1">
      <alignment horizontal="right"/>
    </xf>
    <xf numFmtId="0" fontId="11" fillId="5" borderId="0" xfId="0" applyFont="1" applyFill="1" applyAlignment="1">
      <alignment horizontal="center" wrapText="1"/>
    </xf>
    <xf numFmtId="0" fontId="11" fillId="5" borderId="51" xfId="0" applyFont="1" applyFill="1" applyBorder="1" applyAlignment="1">
      <alignment horizontal="center" wrapText="1"/>
    </xf>
    <xf numFmtId="0" fontId="11" fillId="5" borderId="57" xfId="0" applyFont="1" applyFill="1" applyBorder="1" applyAlignment="1">
      <alignment horizontal="center" wrapText="1"/>
    </xf>
    <xf numFmtId="0" fontId="11" fillId="5" borderId="9" xfId="0" applyFont="1" applyFill="1" applyBorder="1" applyAlignment="1">
      <alignment horizontal="center" wrapText="1"/>
    </xf>
    <xf numFmtId="168" fontId="13" fillId="0" borderId="117" xfId="3" applyNumberFormat="1" applyFont="1" applyFill="1" applyBorder="1" applyAlignment="1" applyProtection="1">
      <alignment horizontal="right" vertical="top"/>
    </xf>
    <xf numFmtId="168" fontId="13" fillId="0" borderId="116" xfId="3" applyNumberFormat="1" applyFont="1" applyFill="1" applyBorder="1" applyAlignment="1" applyProtection="1">
      <alignment horizontal="right" vertical="top"/>
    </xf>
    <xf numFmtId="37" fontId="15" fillId="6" borderId="0" xfId="0" applyNumberFormat="1" applyFont="1" applyFill="1" applyAlignment="1">
      <alignment horizontal="right"/>
    </xf>
    <xf numFmtId="37" fontId="15" fillId="6" borderId="9" xfId="0" applyNumberFormat="1" applyFont="1" applyFill="1" applyBorder="1" applyAlignment="1">
      <alignment horizontal="right"/>
    </xf>
    <xf numFmtId="37" fontId="15" fillId="6" borderId="3" xfId="0" applyNumberFormat="1" applyFont="1" applyFill="1" applyBorder="1" applyAlignment="1">
      <alignment horizontal="right"/>
    </xf>
    <xf numFmtId="3" fontId="16" fillId="10" borderId="5" xfId="0" applyNumberFormat="1" applyFont="1" applyFill="1" applyBorder="1" applyAlignment="1">
      <alignment horizontal="right"/>
    </xf>
    <xf numFmtId="3" fontId="16" fillId="8" borderId="3" xfId="0" applyNumberFormat="1" applyFont="1" applyFill="1" applyBorder="1" applyAlignment="1">
      <alignment horizontal="right" vertical="top"/>
    </xf>
    <xf numFmtId="3" fontId="16" fillId="8" borderId="14" xfId="0" applyNumberFormat="1" applyFont="1" applyFill="1" applyBorder="1" applyAlignment="1">
      <alignment horizontal="right" vertical="top"/>
    </xf>
    <xf numFmtId="3" fontId="16" fillId="8" borderId="4" xfId="0" applyNumberFormat="1" applyFont="1" applyFill="1" applyBorder="1" applyAlignment="1">
      <alignment horizontal="right" vertical="top"/>
    </xf>
    <xf numFmtId="3" fontId="16" fillId="8" borderId="4" xfId="0" applyNumberFormat="1" applyFont="1" applyFill="1" applyBorder="1" applyAlignment="1">
      <alignment horizontal="right"/>
    </xf>
    <xf numFmtId="3" fontId="15" fillId="6" borderId="3" xfId="0" applyNumberFormat="1" applyFont="1" applyFill="1" applyBorder="1" applyAlignment="1">
      <alignment horizontal="right"/>
    </xf>
    <xf numFmtId="3" fontId="15" fillId="6" borderId="14" xfId="0" applyNumberFormat="1" applyFont="1" applyFill="1" applyBorder="1" applyAlignment="1">
      <alignment horizontal="right"/>
    </xf>
    <xf numFmtId="3" fontId="15" fillId="6" borderId="0" xfId="0" applyNumberFormat="1" applyFont="1" applyFill="1" applyAlignment="1">
      <alignment horizontal="right"/>
    </xf>
    <xf numFmtId="3" fontId="15" fillId="6" borderId="9" xfId="0" applyNumberFormat="1" applyFont="1" applyFill="1" applyBorder="1" applyAlignment="1">
      <alignment horizontal="right"/>
    </xf>
    <xf numFmtId="0" fontId="13" fillId="0" borderId="63" xfId="0" applyFont="1" applyBorder="1" applyAlignment="1">
      <alignment horizontal="right" vertical="top"/>
    </xf>
    <xf numFmtId="3" fontId="25" fillId="6" borderId="0" xfId="0" applyNumberFormat="1" applyFont="1" applyFill="1" applyAlignment="1" applyProtection="1">
      <alignment horizontal="right"/>
      <protection locked="0"/>
    </xf>
    <xf numFmtId="3" fontId="25" fillId="6" borderId="0" xfId="0" applyNumberFormat="1" applyFont="1" applyFill="1" applyAlignment="1">
      <alignment horizontal="right"/>
    </xf>
    <xf numFmtId="3" fontId="25" fillId="6" borderId="7" xfId="0" applyNumberFormat="1" applyFont="1" applyFill="1" applyBorder="1" applyAlignment="1" applyProtection="1">
      <alignment horizontal="right"/>
      <protection locked="0"/>
    </xf>
    <xf numFmtId="3" fontId="25" fillId="6" borderId="7" xfId="0" applyNumberFormat="1" applyFont="1" applyFill="1" applyBorder="1" applyAlignment="1">
      <alignment horizontal="right"/>
    </xf>
    <xf numFmtId="37" fontId="15" fillId="0" borderId="0" xfId="0" applyNumberFormat="1" applyFont="1" applyAlignment="1">
      <alignment horizontal="left" vertical="top"/>
    </xf>
    <xf numFmtId="0" fontId="13" fillId="6" borderId="7" xfId="0" applyFont="1" applyFill="1" applyBorder="1"/>
    <xf numFmtId="0" fontId="1" fillId="0" borderId="0" xfId="0" applyFont="1"/>
    <xf numFmtId="0" fontId="14" fillId="7" borderId="4" xfId="0" applyFont="1" applyFill="1" applyBorder="1" applyAlignment="1">
      <alignment vertical="top" wrapText="1"/>
    </xf>
    <xf numFmtId="0" fontId="13" fillId="2" borderId="18" xfId="0" applyFont="1" applyFill="1" applyBorder="1" applyAlignment="1" applyProtection="1">
      <alignment horizontal="left" vertical="top"/>
      <protection locked="0"/>
    </xf>
    <xf numFmtId="3" fontId="14" fillId="11" borderId="6" xfId="0" applyNumberFormat="1" applyFont="1" applyFill="1" applyBorder="1" applyAlignment="1">
      <alignment horizontal="right" vertical="top"/>
    </xf>
    <xf numFmtId="3" fontId="14" fillId="7" borderId="26" xfId="0" applyNumberFormat="1" applyFont="1" applyFill="1" applyBorder="1" applyAlignment="1">
      <alignment horizontal="right" vertical="top"/>
    </xf>
    <xf numFmtId="0" fontId="15" fillId="4" borderId="24" xfId="0" applyFont="1" applyFill="1" applyBorder="1" applyAlignment="1">
      <alignment horizontal="left" vertical="top" wrapText="1" indent="1"/>
    </xf>
    <xf numFmtId="0" fontId="16" fillId="11" borderId="6" xfId="0" applyFont="1" applyFill="1" applyBorder="1" applyAlignment="1">
      <alignment horizontal="left" vertical="top" wrapText="1"/>
    </xf>
    <xf numFmtId="3" fontId="13" fillId="0" borderId="100" xfId="0" applyNumberFormat="1" applyFont="1" applyBorder="1" applyAlignment="1" applyProtection="1">
      <alignment horizontal="right" vertical="top"/>
      <protection locked="0"/>
    </xf>
    <xf numFmtId="0" fontId="16" fillId="6" borderId="3" xfId="0" applyFont="1" applyFill="1" applyBorder="1" applyAlignment="1">
      <alignment horizontal="left" vertical="top" wrapText="1"/>
    </xf>
    <xf numFmtId="0" fontId="13" fillId="6" borderId="3" xfId="0" applyFont="1" applyFill="1" applyBorder="1" applyAlignment="1" applyProtection="1">
      <alignment vertical="top"/>
      <protection locked="0"/>
    </xf>
    <xf numFmtId="0" fontId="16" fillId="6" borderId="7" xfId="0" applyFont="1" applyFill="1" applyBorder="1" applyAlignment="1">
      <alignment horizontal="left" vertical="top" wrapText="1"/>
    </xf>
    <xf numFmtId="0" fontId="13" fillId="6" borderId="7" xfId="0" applyFont="1" applyFill="1" applyBorder="1" applyAlignment="1" applyProtection="1">
      <alignment vertical="top"/>
      <protection locked="0"/>
    </xf>
    <xf numFmtId="0" fontId="16" fillId="8" borderId="12" xfId="0" applyFont="1" applyFill="1" applyBorder="1" applyAlignment="1">
      <alignment horizontal="left" vertical="top" wrapText="1"/>
    </xf>
    <xf numFmtId="0" fontId="15" fillId="0" borderId="12" xfId="0" applyFont="1" applyBorder="1" applyAlignment="1" applyProtection="1">
      <alignment horizontal="left" vertical="top" wrapText="1"/>
      <protection locked="0"/>
    </xf>
    <xf numFmtId="0" fontId="15" fillId="0" borderId="12" xfId="0" applyFont="1" applyBorder="1" applyAlignment="1">
      <alignment horizontal="right" vertical="top" wrapText="1"/>
    </xf>
    <xf numFmtId="0" fontId="15" fillId="0" borderId="11" xfId="0" applyFont="1" applyBorder="1" applyAlignment="1">
      <alignment horizontal="right" vertical="top"/>
    </xf>
    <xf numFmtId="3" fontId="13" fillId="0" borderId="94" xfId="0" applyNumberFormat="1" applyFont="1" applyBorder="1" applyAlignment="1" applyProtection="1">
      <alignment horizontal="right"/>
      <protection locked="0"/>
    </xf>
    <xf numFmtId="3" fontId="13" fillId="0" borderId="95" xfId="0" applyNumberFormat="1" applyFont="1" applyBorder="1" applyAlignment="1" applyProtection="1">
      <alignment horizontal="right"/>
      <protection locked="0"/>
    </xf>
    <xf numFmtId="3" fontId="13" fillId="7" borderId="95" xfId="0" applyNumberFormat="1" applyFont="1" applyFill="1" applyBorder="1" applyAlignment="1">
      <alignment horizontal="right"/>
    </xf>
    <xf numFmtId="3" fontId="13" fillId="0" borderId="96" xfId="0" applyNumberFormat="1" applyFont="1" applyBorder="1" applyAlignment="1" applyProtection="1">
      <alignment horizontal="right" wrapText="1"/>
      <protection locked="0"/>
    </xf>
    <xf numFmtId="3" fontId="14" fillId="8" borderId="3" xfId="0" applyNumberFormat="1" applyFont="1" applyFill="1" applyBorder="1" applyAlignment="1">
      <alignment horizontal="right"/>
    </xf>
    <xf numFmtId="3" fontId="14" fillId="8" borderId="14" xfId="0" applyNumberFormat="1" applyFont="1" applyFill="1" applyBorder="1" applyAlignment="1">
      <alignment horizontal="right"/>
    </xf>
    <xf numFmtId="3" fontId="13" fillId="6" borderId="7" xfId="0" applyNumberFormat="1" applyFont="1" applyFill="1" applyBorder="1" applyAlignment="1">
      <alignment horizontal="right" wrapText="1"/>
    </xf>
    <xf numFmtId="3" fontId="13" fillId="6" borderId="10" xfId="0" applyNumberFormat="1" applyFont="1" applyFill="1" applyBorder="1" applyAlignment="1">
      <alignment horizontal="right" wrapText="1"/>
    </xf>
    <xf numFmtId="3" fontId="13" fillId="6" borderId="13" xfId="3" applyNumberFormat="1" applyFont="1" applyFill="1" applyBorder="1" applyAlignment="1">
      <alignment horizontal="right"/>
    </xf>
    <xf numFmtId="3" fontId="14" fillId="8" borderId="13" xfId="3" applyNumberFormat="1" applyFont="1" applyFill="1" applyBorder="1" applyAlignment="1">
      <alignment horizontal="right"/>
    </xf>
    <xf numFmtId="3" fontId="13" fillId="0" borderId="94" xfId="0" applyNumberFormat="1" applyFont="1" applyBorder="1" applyAlignment="1" applyProtection="1">
      <alignment horizontal="right" vertical="top"/>
      <protection locked="0"/>
    </xf>
    <xf numFmtId="3" fontId="13" fillId="0" borderId="95" xfId="0" applyNumberFormat="1" applyFont="1" applyBorder="1" applyAlignment="1" applyProtection="1">
      <alignment horizontal="right" vertical="top"/>
      <protection locked="0"/>
    </xf>
    <xf numFmtId="3" fontId="13" fillId="0" borderId="70" xfId="0" applyNumberFormat="1" applyFont="1" applyBorder="1" applyAlignment="1" applyProtection="1">
      <alignment horizontal="right" vertical="top"/>
      <protection locked="0"/>
    </xf>
    <xf numFmtId="3" fontId="13" fillId="0" borderId="69" xfId="0" applyNumberFormat="1" applyFont="1" applyBorder="1" applyAlignment="1" applyProtection="1">
      <alignment horizontal="right" vertical="top"/>
      <protection locked="0"/>
    </xf>
    <xf numFmtId="3" fontId="13" fillId="6" borderId="8" xfId="0" applyNumberFormat="1" applyFont="1" applyFill="1" applyBorder="1" applyAlignment="1">
      <alignment horizontal="right"/>
    </xf>
    <xf numFmtId="3" fontId="13" fillId="6" borderId="0" xfId="0" applyNumberFormat="1" applyFont="1" applyFill="1" applyAlignment="1">
      <alignment horizontal="right"/>
    </xf>
    <xf numFmtId="3" fontId="13" fillId="6" borderId="9" xfId="0" applyNumberFormat="1" applyFont="1" applyFill="1" applyBorder="1" applyAlignment="1">
      <alignment horizontal="right"/>
    </xf>
    <xf numFmtId="3" fontId="13" fillId="6" borderId="2" xfId="0" applyNumberFormat="1" applyFont="1" applyFill="1" applyBorder="1" applyAlignment="1">
      <alignment horizontal="right"/>
    </xf>
    <xf numFmtId="3" fontId="13" fillId="6" borderId="3" xfId="0" applyNumberFormat="1" applyFont="1" applyFill="1" applyBorder="1" applyAlignment="1">
      <alignment horizontal="right"/>
    </xf>
    <xf numFmtId="3" fontId="13" fillId="6" borderId="14" xfId="0" applyNumberFormat="1" applyFont="1" applyFill="1" applyBorder="1" applyAlignment="1">
      <alignment horizontal="right"/>
    </xf>
    <xf numFmtId="3" fontId="13" fillId="6" borderId="6" xfId="0" applyNumberFormat="1" applyFont="1" applyFill="1" applyBorder="1" applyAlignment="1">
      <alignment horizontal="right"/>
    </xf>
    <xf numFmtId="3" fontId="13" fillId="6" borderId="7" xfId="0" applyNumberFormat="1" applyFont="1" applyFill="1" applyBorder="1" applyAlignment="1">
      <alignment horizontal="right"/>
    </xf>
    <xf numFmtId="3" fontId="13" fillId="6" borderId="10" xfId="0" applyNumberFormat="1" applyFont="1" applyFill="1" applyBorder="1" applyAlignment="1">
      <alignment horizontal="right"/>
    </xf>
    <xf numFmtId="0" fontId="17" fillId="9" borderId="8" xfId="0" applyFont="1" applyFill="1" applyBorder="1" applyAlignment="1">
      <alignment horizontal="right" vertical="center" wrapText="1"/>
    </xf>
    <xf numFmtId="3" fontId="15" fillId="4" borderId="13" xfId="0" applyNumberFormat="1" applyFont="1" applyFill="1" applyBorder="1" applyProtection="1">
      <protection locked="0"/>
    </xf>
    <xf numFmtId="3" fontId="15" fillId="4" borderId="5" xfId="0" applyNumberFormat="1" applyFont="1" applyFill="1" applyBorder="1" applyProtection="1">
      <protection locked="0"/>
    </xf>
    <xf numFmtId="0" fontId="15" fillId="6" borderId="4" xfId="0" applyFont="1" applyFill="1" applyBorder="1" applyAlignment="1">
      <alignment horizontal="left"/>
    </xf>
    <xf numFmtId="0" fontId="15" fillId="8" borderId="11" xfId="0" applyFont="1" applyFill="1" applyBorder="1" applyAlignment="1">
      <alignment horizontal="right"/>
    </xf>
    <xf numFmtId="0" fontId="16" fillId="12" borderId="6" xfId="0" applyFont="1" applyFill="1" applyBorder="1" applyAlignment="1">
      <alignment horizontal="left" indent="1"/>
    </xf>
    <xf numFmtId="3" fontId="16" fillId="12" borderId="7" xfId="0" applyNumberFormat="1" applyFont="1" applyFill="1" applyBorder="1" applyAlignment="1">
      <alignment horizontal="right"/>
    </xf>
    <xf numFmtId="3" fontId="16" fillId="12" borderId="10" xfId="0" applyNumberFormat="1" applyFont="1" applyFill="1" applyBorder="1" applyAlignment="1">
      <alignment horizontal="right"/>
    </xf>
    <xf numFmtId="3" fontId="14" fillId="7" borderId="46" xfId="0" applyNumberFormat="1" applyFont="1" applyFill="1" applyBorder="1" applyAlignment="1">
      <alignment vertical="top"/>
    </xf>
    <xf numFmtId="168" fontId="13" fillId="0" borderId="94" xfId="3" applyNumberFormat="1" applyFont="1" applyFill="1" applyBorder="1" applyAlignment="1" applyProtection="1">
      <alignment horizontal="right" vertical="top"/>
    </xf>
    <xf numFmtId="168" fontId="13" fillId="0" borderId="95" xfId="3" applyNumberFormat="1" applyFont="1" applyFill="1" applyBorder="1" applyAlignment="1" applyProtection="1">
      <alignment horizontal="right" vertical="top"/>
    </xf>
    <xf numFmtId="168" fontId="13" fillId="0" borderId="96" xfId="3" applyNumberFormat="1" applyFont="1" applyFill="1" applyBorder="1" applyAlignment="1" applyProtection="1">
      <alignment horizontal="right" vertical="top"/>
    </xf>
    <xf numFmtId="168" fontId="13" fillId="6" borderId="9" xfId="3" applyNumberFormat="1" applyFont="1" applyFill="1" applyBorder="1" applyAlignment="1" applyProtection="1">
      <alignment horizontal="right" vertical="top"/>
    </xf>
    <xf numFmtId="168" fontId="13" fillId="0" borderId="47" xfId="3" applyNumberFormat="1" applyFont="1" applyFill="1" applyBorder="1" applyAlignment="1" applyProtection="1">
      <alignment horizontal="right" vertical="top"/>
    </xf>
    <xf numFmtId="168" fontId="13" fillId="0" borderId="46" xfId="3" applyNumberFormat="1" applyFont="1" applyFill="1" applyBorder="1" applyAlignment="1" applyProtection="1">
      <alignment horizontal="right" vertical="top"/>
    </xf>
    <xf numFmtId="168" fontId="13" fillId="6" borderId="3" xfId="3" applyNumberFormat="1" applyFont="1" applyFill="1" applyBorder="1" applyAlignment="1" applyProtection="1">
      <alignment horizontal="right" vertical="top"/>
    </xf>
    <xf numFmtId="168" fontId="13" fillId="6" borderId="2" xfId="3" applyNumberFormat="1" applyFont="1" applyFill="1" applyBorder="1" applyAlignment="1" applyProtection="1">
      <alignment horizontal="right" vertical="top"/>
    </xf>
    <xf numFmtId="168" fontId="13" fillId="6" borderId="14" xfId="3" applyNumberFormat="1" applyFont="1" applyFill="1" applyBorder="1" applyAlignment="1" applyProtection="1">
      <alignment horizontal="right" vertical="top"/>
    </xf>
    <xf numFmtId="168" fontId="13" fillId="6" borderId="6" xfId="3" applyNumberFormat="1" applyFont="1" applyFill="1" applyBorder="1" applyAlignment="1" applyProtection="1">
      <alignment horizontal="right" vertical="top"/>
    </xf>
    <xf numFmtId="168" fontId="13" fillId="6" borderId="7" xfId="3" applyNumberFormat="1" applyFont="1" applyFill="1" applyBorder="1" applyAlignment="1" applyProtection="1">
      <alignment horizontal="right" vertical="top"/>
    </xf>
    <xf numFmtId="168" fontId="13" fillId="6" borderId="10" xfId="3" applyNumberFormat="1" applyFont="1" applyFill="1" applyBorder="1" applyAlignment="1" applyProtection="1">
      <alignment horizontal="right" vertical="top"/>
    </xf>
    <xf numFmtId="168" fontId="13" fillId="0" borderId="113" xfId="3" applyNumberFormat="1" applyFont="1" applyFill="1" applyBorder="1" applyAlignment="1" applyProtection="1">
      <alignment horizontal="right" vertical="top"/>
    </xf>
    <xf numFmtId="168" fontId="13" fillId="0" borderId="145" xfId="3" applyNumberFormat="1" applyFont="1" applyFill="1" applyBorder="1" applyAlignment="1" applyProtection="1">
      <alignment horizontal="right" vertical="top"/>
    </xf>
    <xf numFmtId="168" fontId="13" fillId="0" borderId="146" xfId="3" applyNumberFormat="1" applyFont="1" applyFill="1" applyBorder="1" applyAlignment="1" applyProtection="1">
      <alignment horizontal="right" vertical="top"/>
    </xf>
    <xf numFmtId="168" fontId="13" fillId="0" borderId="131" xfId="3" applyNumberFormat="1" applyFont="1" applyFill="1" applyBorder="1" applyAlignment="1" applyProtection="1">
      <alignment horizontal="right" vertical="top"/>
    </xf>
    <xf numFmtId="168" fontId="13" fillId="0" borderId="118" xfId="3" applyNumberFormat="1" applyFont="1" applyFill="1" applyBorder="1" applyAlignment="1" applyProtection="1">
      <alignment horizontal="right" vertical="top"/>
    </xf>
    <xf numFmtId="168" fontId="13" fillId="0" borderId="9" xfId="3" applyNumberFormat="1" applyFont="1" applyFill="1" applyBorder="1" applyAlignment="1" applyProtection="1">
      <alignment horizontal="right" vertical="top"/>
    </xf>
    <xf numFmtId="168" fontId="13" fillId="0" borderId="98" xfId="3" applyNumberFormat="1" applyFont="1" applyFill="1" applyBorder="1" applyAlignment="1" applyProtection="1">
      <alignment horizontal="right" vertical="top"/>
    </xf>
    <xf numFmtId="3" fontId="13" fillId="0" borderId="131" xfId="0" applyNumberFormat="1" applyFont="1" applyBorder="1" applyAlignment="1" applyProtection="1">
      <alignment horizontal="right" vertical="top"/>
      <protection locked="0"/>
    </xf>
    <xf numFmtId="3" fontId="13" fillId="0" borderId="96" xfId="0" applyNumberFormat="1" applyFont="1" applyBorder="1" applyAlignment="1" applyProtection="1">
      <alignment horizontal="right" vertical="top"/>
      <protection locked="0"/>
    </xf>
    <xf numFmtId="3" fontId="18" fillId="12" borderId="3" xfId="0" applyNumberFormat="1" applyFont="1" applyFill="1" applyBorder="1" applyAlignment="1">
      <alignment horizontal="right" vertical="top"/>
    </xf>
    <xf numFmtId="3" fontId="18" fillId="12" borderId="14" xfId="0" applyNumberFormat="1" applyFont="1" applyFill="1" applyBorder="1" applyAlignment="1">
      <alignment horizontal="right" vertical="top"/>
    </xf>
    <xf numFmtId="3" fontId="14" fillId="8" borderId="3" xfId="0" applyNumberFormat="1" applyFont="1" applyFill="1" applyBorder="1" applyAlignment="1">
      <alignment horizontal="right" vertical="top"/>
    </xf>
    <xf numFmtId="3" fontId="14" fillId="8" borderId="14" xfId="0" applyNumberFormat="1" applyFont="1" applyFill="1" applyBorder="1" applyAlignment="1">
      <alignment horizontal="right" vertical="top"/>
    </xf>
    <xf numFmtId="3" fontId="13" fillId="6" borderId="3" xfId="0" applyNumberFormat="1" applyFont="1" applyFill="1" applyBorder="1" applyAlignment="1">
      <alignment horizontal="right" vertical="top"/>
    </xf>
    <xf numFmtId="3" fontId="13" fillId="6" borderId="14" xfId="0" applyNumberFormat="1" applyFont="1" applyFill="1" applyBorder="1" applyAlignment="1">
      <alignment horizontal="right" vertical="top"/>
    </xf>
    <xf numFmtId="3" fontId="13" fillId="0" borderId="116" xfId="0" applyNumberFormat="1" applyFont="1" applyBorder="1" applyAlignment="1" applyProtection="1">
      <alignment horizontal="right" vertical="top"/>
      <protection locked="0"/>
    </xf>
    <xf numFmtId="3" fontId="13" fillId="0" borderId="118" xfId="0" applyNumberFormat="1" applyFont="1" applyBorder="1" applyAlignment="1" applyProtection="1">
      <alignment horizontal="right" vertical="top"/>
      <protection locked="0"/>
    </xf>
    <xf numFmtId="3" fontId="15" fillId="6" borderId="7" xfId="0" applyNumberFormat="1" applyFont="1" applyFill="1" applyBorder="1" applyAlignment="1">
      <alignment horizontal="right" vertical="top"/>
    </xf>
    <xf numFmtId="3" fontId="15" fillId="6" borderId="10" xfId="0" applyNumberFormat="1" applyFont="1" applyFill="1" applyBorder="1" applyAlignment="1">
      <alignment horizontal="right" vertical="top"/>
    </xf>
    <xf numFmtId="3" fontId="13" fillId="0" borderId="46" xfId="0" applyNumberFormat="1" applyFont="1" applyBorder="1" applyAlignment="1" applyProtection="1">
      <alignment horizontal="right" vertical="top"/>
      <protection locked="0"/>
    </xf>
    <xf numFmtId="3" fontId="15" fillId="6" borderId="3" xfId="0" applyNumberFormat="1" applyFont="1" applyFill="1" applyBorder="1" applyAlignment="1">
      <alignment horizontal="right" vertical="top"/>
    </xf>
    <xf numFmtId="3" fontId="15" fillId="6" borderId="14" xfId="0" applyNumberFormat="1" applyFont="1" applyFill="1" applyBorder="1" applyAlignment="1">
      <alignment horizontal="right" vertical="top"/>
    </xf>
    <xf numFmtId="3" fontId="13" fillId="6" borderId="7" xfId="0" applyNumberFormat="1" applyFont="1" applyFill="1" applyBorder="1" applyAlignment="1">
      <alignment horizontal="right" vertical="top"/>
    </xf>
    <xf numFmtId="3" fontId="13" fillId="6" borderId="10" xfId="0" applyNumberFormat="1" applyFont="1" applyFill="1" applyBorder="1" applyAlignment="1">
      <alignment horizontal="right" vertical="top"/>
    </xf>
    <xf numFmtId="3" fontId="13" fillId="6" borderId="0" xfId="0" applyNumberFormat="1" applyFont="1" applyFill="1" applyAlignment="1">
      <alignment horizontal="right" vertical="top"/>
    </xf>
    <xf numFmtId="3" fontId="13" fillId="6" borderId="9" xfId="0" applyNumberFormat="1" applyFont="1" applyFill="1" applyBorder="1" applyAlignment="1">
      <alignment horizontal="right" vertical="top"/>
    </xf>
    <xf numFmtId="0" fontId="15" fillId="17" borderId="12" xfId="0" applyFont="1" applyFill="1" applyBorder="1" applyAlignment="1">
      <alignment vertical="center" wrapText="1"/>
    </xf>
    <xf numFmtId="0" fontId="16" fillId="8" borderId="3" xfId="0" applyFont="1" applyFill="1" applyBorder="1" applyAlignment="1">
      <alignment horizontal="right" vertical="top" wrapText="1"/>
    </xf>
    <xf numFmtId="0" fontId="16" fillId="8" borderId="14" xfId="0" applyFont="1" applyFill="1" applyBorder="1" applyAlignment="1">
      <alignment horizontal="right" vertical="top" wrapText="1"/>
    </xf>
    <xf numFmtId="3" fontId="16" fillId="8" borderId="3" xfId="0" applyNumberFormat="1" applyFont="1" applyFill="1" applyBorder="1" applyAlignment="1">
      <alignment horizontal="right" vertical="top" wrapText="1"/>
    </xf>
    <xf numFmtId="3" fontId="16" fillId="8" borderId="14" xfId="0" applyNumberFormat="1" applyFont="1" applyFill="1" applyBorder="1" applyAlignment="1">
      <alignment horizontal="right" vertical="top" wrapText="1"/>
    </xf>
    <xf numFmtId="3" fontId="15" fillId="6" borderId="3" xfId="0" applyNumberFormat="1" applyFont="1" applyFill="1" applyBorder="1" applyAlignment="1">
      <alignment vertical="top" wrapText="1"/>
    </xf>
    <xf numFmtId="3" fontId="15" fillId="6" borderId="14" xfId="0" applyNumberFormat="1" applyFont="1" applyFill="1" applyBorder="1" applyAlignment="1">
      <alignment vertical="top" wrapText="1"/>
    </xf>
    <xf numFmtId="3" fontId="15" fillId="6" borderId="7" xfId="0" applyNumberFormat="1" applyFont="1" applyFill="1" applyBorder="1" applyAlignment="1">
      <alignment vertical="top" wrapText="1"/>
    </xf>
    <xf numFmtId="3" fontId="15" fillId="6" borderId="10" xfId="0" applyNumberFormat="1" applyFont="1" applyFill="1" applyBorder="1" applyAlignment="1">
      <alignment vertical="top" wrapText="1"/>
    </xf>
    <xf numFmtId="3" fontId="16" fillId="8" borderId="0" xfId="0" applyNumberFormat="1" applyFont="1" applyFill="1" applyAlignment="1">
      <alignment horizontal="right" vertical="top" wrapText="1"/>
    </xf>
    <xf numFmtId="3" fontId="16" fillId="8" borderId="9" xfId="0" applyNumberFormat="1" applyFont="1" applyFill="1" applyBorder="1" applyAlignment="1">
      <alignment horizontal="right" vertical="top" wrapText="1"/>
    </xf>
    <xf numFmtId="168" fontId="13" fillId="0" borderId="94" xfId="3" applyNumberFormat="1" applyFont="1" applyFill="1" applyBorder="1" applyAlignment="1" applyProtection="1">
      <alignment vertical="top"/>
    </xf>
    <xf numFmtId="168" fontId="13" fillId="0" borderId="95" xfId="3" applyNumberFormat="1" applyFont="1" applyFill="1" applyBorder="1" applyAlignment="1" applyProtection="1">
      <alignment vertical="top"/>
    </xf>
    <xf numFmtId="168" fontId="13" fillId="0" borderId="96" xfId="3" applyNumberFormat="1" applyFont="1" applyFill="1" applyBorder="1" applyAlignment="1" applyProtection="1">
      <alignment vertical="top"/>
    </xf>
    <xf numFmtId="168" fontId="13" fillId="6" borderId="0" xfId="3" applyNumberFormat="1" applyFont="1" applyFill="1" applyBorder="1" applyAlignment="1" applyProtection="1">
      <alignment vertical="top"/>
    </xf>
    <xf numFmtId="168" fontId="13" fillId="6" borderId="9" xfId="3" applyNumberFormat="1" applyFont="1" applyFill="1" applyBorder="1" applyAlignment="1" applyProtection="1">
      <alignment vertical="top"/>
    </xf>
    <xf numFmtId="168" fontId="13" fillId="6" borderId="7" xfId="3" applyNumberFormat="1" applyFont="1" applyFill="1" applyBorder="1" applyAlignment="1" applyProtection="1">
      <alignment vertical="top"/>
    </xf>
    <xf numFmtId="168" fontId="13" fillId="6" borderId="10" xfId="3" applyNumberFormat="1" applyFont="1" applyFill="1" applyBorder="1" applyAlignment="1" applyProtection="1">
      <alignment vertical="top"/>
    </xf>
    <xf numFmtId="168" fontId="13" fillId="6" borderId="8" xfId="3" applyNumberFormat="1" applyFont="1" applyFill="1" applyBorder="1" applyAlignment="1" applyProtection="1">
      <alignment vertical="top"/>
    </xf>
    <xf numFmtId="168" fontId="13" fillId="6" borderId="6" xfId="3" applyNumberFormat="1" applyFont="1" applyFill="1" applyBorder="1" applyAlignment="1" applyProtection="1">
      <alignment vertical="top"/>
    </xf>
    <xf numFmtId="168" fontId="13" fillId="6" borderId="2" xfId="3" applyNumberFormat="1" applyFont="1" applyFill="1" applyBorder="1" applyAlignment="1" applyProtection="1">
      <alignment vertical="top"/>
    </xf>
    <xf numFmtId="168" fontId="13" fillId="6" borderId="3" xfId="3" applyNumberFormat="1" applyFont="1" applyFill="1" applyBorder="1" applyAlignment="1" applyProtection="1">
      <alignment vertical="top"/>
    </xf>
    <xf numFmtId="168" fontId="13" fillId="6" borderId="14" xfId="3" applyNumberFormat="1" applyFont="1" applyFill="1" applyBorder="1" applyAlignment="1" applyProtection="1">
      <alignment vertical="top"/>
    </xf>
    <xf numFmtId="168" fontId="13" fillId="6" borderId="4" xfId="3" applyNumberFormat="1" applyFont="1" applyFill="1" applyBorder="1" applyAlignment="1" applyProtection="1">
      <alignment vertical="top"/>
    </xf>
    <xf numFmtId="168" fontId="13" fillId="6" borderId="13" xfId="3" applyNumberFormat="1" applyFont="1" applyFill="1" applyBorder="1" applyAlignment="1" applyProtection="1">
      <alignment vertical="top"/>
    </xf>
    <xf numFmtId="168" fontId="13" fillId="6" borderId="5" xfId="3" applyNumberFormat="1" applyFont="1" applyFill="1" applyBorder="1" applyAlignment="1" applyProtection="1">
      <alignment vertical="top"/>
    </xf>
    <xf numFmtId="168" fontId="13" fillId="0" borderId="97" xfId="3" applyNumberFormat="1" applyFont="1" applyFill="1" applyBorder="1" applyAlignment="1" applyProtection="1">
      <alignment vertical="top"/>
    </xf>
    <xf numFmtId="168" fontId="13" fillId="0" borderId="131" xfId="3" applyNumberFormat="1" applyFont="1" applyFill="1" applyBorder="1" applyAlignment="1" applyProtection="1">
      <alignment vertical="top"/>
    </xf>
    <xf numFmtId="168" fontId="13" fillId="0" borderId="113" xfId="3" applyNumberFormat="1" applyFont="1" applyFill="1" applyBorder="1" applyAlignment="1" applyProtection="1">
      <alignment vertical="top"/>
    </xf>
    <xf numFmtId="168" fontId="13" fillId="0" borderId="47" xfId="3" applyNumberFormat="1" applyFont="1" applyFill="1" applyBorder="1" applyAlignment="1" applyProtection="1">
      <alignment vertical="top"/>
    </xf>
    <xf numFmtId="168" fontId="13" fillId="0" borderId="66" xfId="3" applyNumberFormat="1" applyFont="1" applyFill="1" applyBorder="1" applyProtection="1"/>
    <xf numFmtId="168" fontId="13" fillId="0" borderId="95" xfId="3" applyNumberFormat="1" applyFont="1" applyFill="1" applyBorder="1" applyProtection="1"/>
    <xf numFmtId="3" fontId="13" fillId="6" borderId="3" xfId="0" applyNumberFormat="1" applyFont="1" applyFill="1" applyBorder="1" applyAlignment="1">
      <alignment vertical="top"/>
    </xf>
    <xf numFmtId="3" fontId="13" fillId="6" borderId="14" xfId="0" applyNumberFormat="1" applyFont="1" applyFill="1" applyBorder="1" applyAlignment="1">
      <alignment vertical="top"/>
    </xf>
    <xf numFmtId="3" fontId="13" fillId="6" borderId="7" xfId="0" applyNumberFormat="1" applyFont="1" applyFill="1" applyBorder="1" applyAlignment="1">
      <alignment vertical="top"/>
    </xf>
    <xf numFmtId="3" fontId="13" fillId="6" borderId="10" xfId="0" applyNumberFormat="1" applyFont="1" applyFill="1" applyBorder="1" applyAlignment="1">
      <alignment vertical="top"/>
    </xf>
    <xf numFmtId="3" fontId="13" fillId="6" borderId="0" xfId="0" applyNumberFormat="1" applyFont="1" applyFill="1" applyAlignment="1">
      <alignment vertical="top"/>
    </xf>
    <xf numFmtId="3" fontId="13" fillId="6" borderId="9" xfId="0" applyNumberFormat="1" applyFont="1" applyFill="1" applyBorder="1" applyAlignment="1">
      <alignment vertical="top"/>
    </xf>
    <xf numFmtId="168" fontId="13" fillId="0" borderId="97" xfId="3" applyNumberFormat="1" applyFont="1" applyFill="1" applyBorder="1" applyAlignment="1" applyProtection="1">
      <alignment horizontal="right" vertical="top"/>
    </xf>
    <xf numFmtId="168" fontId="13" fillId="0" borderId="123" xfId="3" applyNumberFormat="1" applyFont="1" applyFill="1" applyBorder="1" applyAlignment="1" applyProtection="1">
      <alignment horizontal="right" vertical="top"/>
    </xf>
    <xf numFmtId="3" fontId="13" fillId="0" borderId="46" xfId="2" applyNumberFormat="1" applyFont="1" applyBorder="1" applyAlignment="1" applyProtection="1">
      <alignment horizontal="right" vertical="top"/>
      <protection locked="0"/>
    </xf>
    <xf numFmtId="3" fontId="15" fillId="0" borderId="46" xfId="2" applyNumberFormat="1" applyFont="1" applyBorder="1" applyAlignment="1" applyProtection="1">
      <alignment horizontal="right" vertical="top"/>
      <protection locked="0"/>
    </xf>
    <xf numFmtId="3" fontId="15" fillId="4" borderId="16" xfId="0" applyNumberFormat="1" applyFont="1" applyFill="1" applyBorder="1" applyAlignment="1" applyProtection="1">
      <alignment horizontal="right" vertical="top"/>
      <protection locked="0"/>
    </xf>
    <xf numFmtId="3" fontId="15" fillId="0" borderId="78" xfId="0" applyNumberFormat="1" applyFont="1" applyBorder="1" applyAlignment="1" applyProtection="1">
      <alignment horizontal="right" vertical="top"/>
      <protection locked="0"/>
    </xf>
    <xf numFmtId="3" fontId="25" fillId="10" borderId="2" xfId="0" applyNumberFormat="1" applyFont="1" applyFill="1" applyBorder="1" applyAlignment="1">
      <alignment horizontal="right" vertical="top"/>
    </xf>
    <xf numFmtId="3" fontId="25" fillId="10" borderId="3" xfId="0" applyNumberFormat="1" applyFont="1" applyFill="1" applyBorder="1" applyAlignment="1">
      <alignment horizontal="right" vertical="top"/>
    </xf>
    <xf numFmtId="3" fontId="25" fillId="10" borderId="14" xfId="0" applyNumberFormat="1" applyFont="1" applyFill="1" applyBorder="1" applyAlignment="1">
      <alignment horizontal="right" vertical="top"/>
    </xf>
    <xf numFmtId="3" fontId="16" fillId="10" borderId="7" xfId="0" applyNumberFormat="1" applyFont="1" applyFill="1" applyBorder="1"/>
    <xf numFmtId="3" fontId="16" fillId="10" borderId="10" xfId="0" applyNumberFormat="1" applyFont="1" applyFill="1" applyBorder="1"/>
    <xf numFmtId="3" fontId="15" fillId="6" borderId="0" xfId="0" applyNumberFormat="1" applyFont="1" applyFill="1" applyAlignment="1">
      <alignment vertical="top" wrapText="1"/>
    </xf>
    <xf numFmtId="3" fontId="15" fillId="6" borderId="9" xfId="0" applyNumberFormat="1" applyFont="1" applyFill="1" applyBorder="1" applyAlignment="1">
      <alignment vertical="top" wrapText="1"/>
    </xf>
    <xf numFmtId="0" fontId="5" fillId="0" borderId="3" xfId="0" applyFont="1" applyBorder="1"/>
    <xf numFmtId="0" fontId="14" fillId="2" borderId="0" xfId="0" applyFont="1" applyFill="1" applyAlignment="1">
      <alignment horizontal="center" vertical="center"/>
    </xf>
    <xf numFmtId="9" fontId="15" fillId="0" borderId="38" xfId="2" applyNumberFormat="1" applyFont="1" applyBorder="1" applyAlignment="1" applyProtection="1">
      <alignment horizontal="right" vertical="top"/>
      <protection locked="0"/>
    </xf>
    <xf numFmtId="9" fontId="15" fillId="0" borderId="33" xfId="2" applyNumberFormat="1" applyFont="1" applyBorder="1" applyAlignment="1" applyProtection="1">
      <alignment horizontal="right" vertical="top"/>
      <protection locked="0"/>
    </xf>
    <xf numFmtId="3" fontId="15" fillId="0" borderId="12" xfId="2" applyNumberFormat="1" applyFont="1" applyBorder="1" applyAlignment="1" applyProtection="1">
      <alignment vertical="top"/>
      <protection locked="0"/>
    </xf>
    <xf numFmtId="0" fontId="13" fillId="0" borderId="22" xfId="0" applyFont="1" applyBorder="1" applyAlignment="1">
      <alignment horizontal="left" vertical="top" wrapText="1" indent="1"/>
    </xf>
    <xf numFmtId="0" fontId="32" fillId="0" borderId="0" xfId="0" applyFont="1"/>
    <xf numFmtId="0" fontId="4" fillId="6" borderId="9" xfId="0" applyFont="1" applyFill="1" applyBorder="1" applyAlignment="1">
      <alignment vertical="top"/>
    </xf>
    <xf numFmtId="168" fontId="13" fillId="0" borderId="65" xfId="3" applyNumberFormat="1" applyFont="1" applyFill="1" applyBorder="1" applyProtection="1"/>
    <xf numFmtId="168" fontId="13" fillId="0" borderId="48" xfId="3" applyNumberFormat="1" applyFont="1" applyFill="1" applyBorder="1" applyProtection="1"/>
    <xf numFmtId="168" fontId="13" fillId="0" borderId="27" xfId="3" applyNumberFormat="1" applyFont="1" applyFill="1" applyBorder="1" applyProtection="1"/>
    <xf numFmtId="168" fontId="13" fillId="0" borderId="145" xfId="3" applyNumberFormat="1" applyFont="1" applyFill="1" applyBorder="1" applyProtection="1"/>
    <xf numFmtId="168" fontId="13" fillId="0" borderId="146" xfId="3" applyNumberFormat="1" applyFont="1" applyFill="1" applyBorder="1" applyProtection="1"/>
    <xf numFmtId="168" fontId="13" fillId="0" borderId="116" xfId="3" applyNumberFormat="1" applyFont="1" applyFill="1" applyBorder="1" applyProtection="1"/>
    <xf numFmtId="168" fontId="13" fillId="0" borderId="118" xfId="3" applyNumberFormat="1" applyFont="1" applyFill="1" applyBorder="1" applyProtection="1"/>
    <xf numFmtId="168" fontId="13" fillId="6" borderId="13" xfId="0" applyNumberFormat="1" applyFont="1" applyFill="1" applyBorder="1"/>
    <xf numFmtId="0" fontId="4" fillId="6" borderId="8" xfId="0" applyFont="1" applyFill="1" applyBorder="1" applyAlignment="1">
      <alignment vertical="top"/>
    </xf>
    <xf numFmtId="3" fontId="13" fillId="7" borderId="36" xfId="0" applyNumberFormat="1" applyFont="1" applyFill="1" applyBorder="1" applyAlignment="1">
      <alignment horizontal="right" vertical="top"/>
    </xf>
    <xf numFmtId="3" fontId="13" fillId="7" borderId="29" xfId="0" applyNumberFormat="1" applyFont="1" applyFill="1" applyBorder="1" applyAlignment="1">
      <alignment horizontal="right" vertical="top"/>
    </xf>
    <xf numFmtId="3" fontId="13" fillId="7" borderId="95" xfId="0" applyNumberFormat="1" applyFont="1" applyFill="1" applyBorder="1" applyAlignment="1">
      <alignment horizontal="right" vertical="top"/>
    </xf>
    <xf numFmtId="3" fontId="13" fillId="7" borderId="96" xfId="0" applyNumberFormat="1" applyFont="1" applyFill="1" applyBorder="1" applyAlignment="1">
      <alignment horizontal="right" vertical="top"/>
    </xf>
    <xf numFmtId="3" fontId="13" fillId="7" borderId="66" xfId="0" applyNumberFormat="1" applyFont="1" applyFill="1" applyBorder="1" applyAlignment="1">
      <alignment horizontal="right" vertical="top"/>
    </xf>
    <xf numFmtId="3" fontId="13" fillId="7" borderId="65" xfId="0" applyNumberFormat="1" applyFont="1" applyFill="1" applyBorder="1" applyAlignment="1">
      <alignment horizontal="right" vertical="top"/>
    </xf>
    <xf numFmtId="3" fontId="14" fillId="7" borderId="5" xfId="0" applyNumberFormat="1" applyFont="1" applyFill="1" applyBorder="1" applyAlignment="1">
      <alignment vertical="top"/>
    </xf>
    <xf numFmtId="168" fontId="13" fillId="0" borderId="38" xfId="3" applyNumberFormat="1" applyFont="1" applyBorder="1" applyAlignment="1">
      <alignment vertical="top"/>
    </xf>
    <xf numFmtId="168" fontId="13" fillId="0" borderId="33" xfId="3" applyNumberFormat="1" applyFont="1" applyBorder="1" applyAlignment="1">
      <alignment vertical="top"/>
    </xf>
    <xf numFmtId="3" fontId="13" fillId="7" borderId="5" xfId="3" applyNumberFormat="1" applyFont="1" applyFill="1" applyBorder="1" applyAlignment="1">
      <alignment horizontal="right"/>
    </xf>
    <xf numFmtId="3" fontId="13" fillId="7" borderId="36" xfId="3" applyNumberFormat="1" applyFont="1" applyFill="1" applyBorder="1" applyAlignment="1">
      <alignment horizontal="right"/>
    </xf>
    <xf numFmtId="3" fontId="13" fillId="7" borderId="36" xfId="3" applyNumberFormat="1" applyFont="1" applyFill="1" applyBorder="1" applyAlignment="1" applyProtection="1">
      <alignment horizontal="right"/>
    </xf>
    <xf numFmtId="0" fontId="25" fillId="6" borderId="0" xfId="3" applyNumberFormat="1" applyFont="1" applyFill="1" applyBorder="1" applyAlignment="1" applyProtection="1">
      <alignment horizontal="right"/>
    </xf>
    <xf numFmtId="0" fontId="25" fillId="6" borderId="8" xfId="3" applyNumberFormat="1" applyFont="1" applyFill="1" applyBorder="1" applyAlignment="1" applyProtection="1">
      <alignment horizontal="right"/>
    </xf>
    <xf numFmtId="0" fontId="25" fillId="6" borderId="0" xfId="0" applyFont="1" applyFill="1" applyAlignment="1">
      <alignment horizontal="right"/>
    </xf>
    <xf numFmtId="0" fontId="25" fillId="6" borderId="9" xfId="0" applyFont="1" applyFill="1" applyBorder="1" applyAlignment="1">
      <alignment horizontal="right"/>
    </xf>
    <xf numFmtId="3" fontId="16" fillId="11" borderId="92" xfId="0" applyNumberFormat="1" applyFont="1" applyFill="1" applyBorder="1" applyAlignment="1">
      <alignment horizontal="right"/>
    </xf>
    <xf numFmtId="3" fontId="16" fillId="12" borderId="11" xfId="0" applyNumberFormat="1" applyFont="1" applyFill="1" applyBorder="1" applyAlignment="1">
      <alignment horizontal="right"/>
    </xf>
    <xf numFmtId="3" fontId="15" fillId="6" borderId="4" xfId="0" applyNumberFormat="1" applyFont="1" applyFill="1" applyBorder="1" applyAlignment="1">
      <alignment horizontal="right"/>
    </xf>
    <xf numFmtId="3" fontId="16" fillId="11" borderId="11" xfId="0" applyNumberFormat="1" applyFont="1" applyFill="1" applyBorder="1" applyAlignment="1">
      <alignment horizontal="right"/>
    </xf>
    <xf numFmtId="3" fontId="16" fillId="10" borderId="4" xfId="0" applyNumberFormat="1" applyFont="1" applyFill="1" applyBorder="1" applyAlignment="1">
      <alignment horizontal="right"/>
    </xf>
    <xf numFmtId="0" fontId="14" fillId="8" borderId="3" xfId="0" applyFont="1" applyFill="1" applyBorder="1" applyAlignment="1">
      <alignment horizontal="right"/>
    </xf>
    <xf numFmtId="3" fontId="25" fillId="6" borderId="3" xfId="0" applyNumberFormat="1" applyFont="1" applyFill="1" applyBorder="1" applyAlignment="1">
      <alignment horizontal="right"/>
    </xf>
    <xf numFmtId="3" fontId="25" fillId="6" borderId="2" xfId="0" applyNumberFormat="1" applyFont="1" applyFill="1" applyBorder="1" applyAlignment="1">
      <alignment horizontal="right"/>
    </xf>
    <xf numFmtId="3" fontId="15" fillId="3" borderId="24" xfId="0" applyNumberFormat="1" applyFont="1" applyFill="1" applyBorder="1" applyAlignment="1" applyProtection="1">
      <alignment vertical="top"/>
      <protection locked="0"/>
    </xf>
    <xf numFmtId="3" fontId="25" fillId="6" borderId="14" xfId="0" applyNumberFormat="1" applyFont="1" applyFill="1" applyBorder="1" applyAlignment="1">
      <alignment horizontal="right"/>
    </xf>
    <xf numFmtId="3" fontId="25" fillId="6" borderId="6" xfId="0" applyNumberFormat="1" applyFont="1" applyFill="1" applyBorder="1" applyAlignment="1">
      <alignment horizontal="right" vertical="top"/>
    </xf>
    <xf numFmtId="3" fontId="25" fillId="6" borderId="7" xfId="0" applyNumberFormat="1" applyFont="1" applyFill="1" applyBorder="1" applyAlignment="1">
      <alignment horizontal="right" vertical="top"/>
    </xf>
    <xf numFmtId="3" fontId="25" fillId="6" borderId="9" xfId="0" applyNumberFormat="1" applyFont="1" applyFill="1" applyBorder="1" applyAlignment="1">
      <alignment horizontal="right" vertical="top"/>
    </xf>
    <xf numFmtId="3" fontId="15" fillId="3" borderId="20" xfId="0" applyNumberFormat="1" applyFont="1" applyFill="1" applyBorder="1" applyAlignment="1" applyProtection="1">
      <alignment vertical="top"/>
      <protection locked="0"/>
    </xf>
    <xf numFmtId="3" fontId="15" fillId="7" borderId="24" xfId="0" applyNumberFormat="1" applyFont="1" applyFill="1" applyBorder="1" applyAlignment="1">
      <alignment vertical="top"/>
    </xf>
    <xf numFmtId="3" fontId="15" fillId="3" borderId="78" xfId="0" applyNumberFormat="1" applyFont="1" applyFill="1" applyBorder="1" applyAlignment="1" applyProtection="1">
      <alignment vertical="top"/>
      <protection locked="0"/>
    </xf>
    <xf numFmtId="3" fontId="15" fillId="3" borderId="25" xfId="0" applyNumberFormat="1" applyFont="1" applyFill="1" applyBorder="1" applyAlignment="1" applyProtection="1">
      <alignment vertical="top"/>
      <protection locked="0"/>
    </xf>
    <xf numFmtId="3" fontId="16" fillId="7" borderId="5" xfId="0" applyNumberFormat="1" applyFont="1" applyFill="1" applyBorder="1" applyAlignment="1">
      <alignment horizontal="right" vertical="top"/>
    </xf>
    <xf numFmtId="3" fontId="16" fillId="8" borderId="8" xfId="0" applyNumberFormat="1" applyFont="1" applyFill="1" applyBorder="1" applyAlignment="1">
      <alignment horizontal="right" vertical="top"/>
    </xf>
    <xf numFmtId="3" fontId="25" fillId="6" borderId="93" xfId="0" applyNumberFormat="1" applyFont="1" applyFill="1" applyBorder="1" applyAlignment="1">
      <alignment horizontal="right" vertical="top"/>
    </xf>
    <xf numFmtId="3" fontId="15" fillId="7" borderId="16" xfId="0" applyNumberFormat="1" applyFont="1" applyFill="1" applyBorder="1" applyAlignment="1">
      <alignment vertical="top"/>
    </xf>
    <xf numFmtId="3" fontId="15" fillId="7" borderId="22" xfId="0" applyNumberFormat="1" applyFont="1" applyFill="1" applyBorder="1" applyAlignment="1">
      <alignment vertical="top"/>
    </xf>
    <xf numFmtId="3" fontId="16" fillId="7" borderId="4" xfId="0" applyNumberFormat="1" applyFont="1" applyFill="1" applyBorder="1" applyAlignment="1">
      <alignment vertical="top"/>
    </xf>
    <xf numFmtId="3" fontId="16" fillId="7" borderId="5" xfId="0" applyNumberFormat="1" applyFont="1" applyFill="1" applyBorder="1" applyAlignment="1">
      <alignment vertical="top"/>
    </xf>
    <xf numFmtId="3" fontId="16" fillId="8" borderId="0" xfId="0" applyNumberFormat="1" applyFont="1" applyFill="1" applyAlignment="1">
      <alignment horizontal="right" vertical="top"/>
    </xf>
    <xf numFmtId="3" fontId="25" fillId="6" borderId="92" xfId="0" applyNumberFormat="1" applyFont="1" applyFill="1" applyBorder="1" applyAlignment="1">
      <alignment horizontal="right" vertical="top"/>
    </xf>
    <xf numFmtId="3" fontId="16" fillId="7" borderId="4" xfId="0" applyNumberFormat="1" applyFont="1" applyFill="1" applyBorder="1" applyAlignment="1">
      <alignment horizontal="right" vertical="top"/>
    </xf>
    <xf numFmtId="3" fontId="15" fillId="7" borderId="19" xfId="0" applyNumberFormat="1" applyFont="1" applyFill="1" applyBorder="1" applyAlignment="1">
      <alignment vertical="top"/>
    </xf>
    <xf numFmtId="3" fontId="25" fillId="6" borderId="10" xfId="0" applyNumberFormat="1" applyFont="1" applyFill="1" applyBorder="1" applyAlignment="1">
      <alignment horizontal="right"/>
    </xf>
    <xf numFmtId="3" fontId="16" fillId="7" borderId="5" xfId="4" applyNumberFormat="1" applyFont="1" applyFill="1" applyBorder="1" applyProtection="1"/>
    <xf numFmtId="0" fontId="25" fillId="6" borderId="13" xfId="0" applyFont="1" applyFill="1" applyBorder="1"/>
    <xf numFmtId="3" fontId="16" fillId="6" borderId="13" xfId="4" applyNumberFormat="1" applyFont="1" applyFill="1" applyBorder="1" applyProtection="1"/>
    <xf numFmtId="0" fontId="25" fillId="6" borderId="13" xfId="0" applyFont="1" applyFill="1" applyBorder="1" applyAlignment="1">
      <alignment horizontal="right"/>
    </xf>
    <xf numFmtId="3" fontId="16" fillId="7" borderId="4" xfId="4" applyNumberFormat="1" applyFont="1" applyFill="1" applyBorder="1" applyProtection="1"/>
    <xf numFmtId="167" fontId="25" fillId="6" borderId="13" xfId="4" applyNumberFormat="1" applyFont="1" applyFill="1" applyBorder="1" applyProtection="1"/>
    <xf numFmtId="10" fontId="25" fillId="6" borderId="13" xfId="3" applyNumberFormat="1" applyFont="1" applyFill="1" applyBorder="1" applyProtection="1"/>
    <xf numFmtId="10" fontId="25" fillId="6" borderId="5" xfId="3" applyNumberFormat="1" applyFont="1" applyFill="1" applyBorder="1" applyAlignment="1" applyProtection="1">
      <alignment wrapText="1"/>
    </xf>
    <xf numFmtId="0" fontId="13" fillId="6" borderId="5" xfId="0" applyFont="1" applyFill="1" applyBorder="1" applyAlignment="1">
      <alignment vertical="top"/>
    </xf>
    <xf numFmtId="168" fontId="13" fillId="0" borderId="33" xfId="3" applyNumberFormat="1" applyFont="1" applyBorder="1"/>
    <xf numFmtId="168" fontId="13" fillId="0" borderId="69" xfId="3" applyNumberFormat="1" applyFont="1" applyBorder="1"/>
    <xf numFmtId="0" fontId="1" fillId="6" borderId="8" xfId="0" applyFont="1" applyFill="1" applyBorder="1"/>
    <xf numFmtId="0" fontId="1" fillId="6" borderId="0" xfId="0" applyFont="1" applyFill="1"/>
    <xf numFmtId="0" fontId="1" fillId="6" borderId="9" xfId="0" applyFont="1" applyFill="1" applyBorder="1"/>
    <xf numFmtId="3" fontId="14" fillId="0" borderId="36" xfId="0" applyNumberFormat="1" applyFont="1" applyBorder="1" applyAlignment="1" applyProtection="1">
      <alignment horizontal="right"/>
      <protection locked="0"/>
    </xf>
    <xf numFmtId="3" fontId="14" fillId="0" borderId="29" xfId="0" applyNumberFormat="1" applyFont="1" applyBorder="1" applyAlignment="1" applyProtection="1">
      <alignment horizontal="right"/>
      <protection locked="0"/>
    </xf>
    <xf numFmtId="3" fontId="14" fillId="0" borderId="48" xfId="0" applyNumberFormat="1" applyFont="1" applyBorder="1" applyAlignment="1" applyProtection="1">
      <alignment horizontal="right" vertical="top"/>
      <protection locked="0"/>
    </xf>
    <xf numFmtId="3" fontId="14" fillId="0" borderId="27" xfId="0" applyNumberFormat="1" applyFont="1" applyBorder="1" applyAlignment="1" applyProtection="1">
      <alignment horizontal="right" vertical="top"/>
      <protection locked="0"/>
    </xf>
    <xf numFmtId="3" fontId="14" fillId="0" borderId="7" xfId="0" applyNumberFormat="1" applyFont="1" applyBorder="1" applyAlignment="1" applyProtection="1">
      <alignment horizontal="right" vertical="top"/>
      <protection locked="0"/>
    </xf>
    <xf numFmtId="3" fontId="14" fillId="0" borderId="46" xfId="0" applyNumberFormat="1" applyFont="1" applyBorder="1" applyAlignment="1" applyProtection="1">
      <alignment horizontal="right" vertical="top"/>
      <protection locked="0"/>
    </xf>
    <xf numFmtId="3" fontId="14" fillId="0" borderId="29" xfId="0" applyNumberFormat="1" applyFont="1" applyBorder="1" applyAlignment="1" applyProtection="1">
      <alignment horizontal="right" vertical="top"/>
      <protection locked="0"/>
    </xf>
    <xf numFmtId="3" fontId="14" fillId="0" borderId="36" xfId="0" applyNumberFormat="1" applyFont="1" applyBorder="1" applyAlignment="1" applyProtection="1">
      <alignment horizontal="right" vertical="top"/>
      <protection locked="0"/>
    </xf>
    <xf numFmtId="14" fontId="11" fillId="5" borderId="140" xfId="0" applyNumberFormat="1" applyFont="1" applyFill="1" applyBorder="1" applyAlignment="1">
      <alignment horizontal="right" wrapText="1"/>
    </xf>
    <xf numFmtId="0" fontId="13" fillId="2" borderId="71" xfId="0" applyFont="1" applyFill="1" applyBorder="1" applyAlignment="1">
      <alignment horizontal="left" vertical="top" wrapText="1" indent="1"/>
    </xf>
    <xf numFmtId="0" fontId="4" fillId="0" borderId="0" xfId="0" applyFont="1" applyAlignment="1">
      <alignment horizontal="center"/>
    </xf>
    <xf numFmtId="0" fontId="3" fillId="5" borderId="3" xfId="1" applyFont="1" applyFill="1" applyBorder="1" applyAlignment="1" applyProtection="1">
      <alignment horizontal="center" vertical="top" wrapText="1"/>
    </xf>
    <xf numFmtId="0" fontId="3" fillId="5" borderId="0" xfId="1" applyFont="1" applyFill="1" applyBorder="1" applyAlignment="1" applyProtection="1">
      <alignment horizontal="center" vertical="top" wrapText="1"/>
    </xf>
    <xf numFmtId="0" fontId="11" fillId="5" borderId="0" xfId="0" applyFont="1" applyFill="1" applyAlignment="1">
      <alignment horizontal="center"/>
    </xf>
    <xf numFmtId="0" fontId="14" fillId="8" borderId="13" xfId="0" applyFont="1" applyFill="1" applyBorder="1" applyAlignment="1">
      <alignment horizontal="center" vertical="top"/>
    </xf>
    <xf numFmtId="0" fontId="13" fillId="6" borderId="13" xfId="0" applyFont="1" applyFill="1" applyBorder="1" applyAlignment="1">
      <alignment horizontal="center" vertical="top"/>
    </xf>
    <xf numFmtId="0" fontId="17" fillId="9" borderId="0" xfId="0" applyFont="1" applyFill="1" applyAlignment="1">
      <alignment horizontal="right" wrapText="1"/>
    </xf>
    <xf numFmtId="0" fontId="14" fillId="8" borderId="13" xfId="0" applyFont="1" applyFill="1" applyBorder="1" applyAlignment="1">
      <alignment horizontal="left" vertical="top"/>
    </xf>
    <xf numFmtId="14" fontId="11" fillId="5" borderId="0" xfId="0" applyNumberFormat="1" applyFont="1" applyFill="1" applyAlignment="1">
      <alignment horizontal="right" wrapText="1"/>
    </xf>
    <xf numFmtId="14" fontId="11" fillId="5" borderId="9" xfId="0" applyNumberFormat="1" applyFont="1" applyFill="1" applyBorder="1" applyAlignment="1">
      <alignment horizontal="right" wrapText="1"/>
    </xf>
    <xf numFmtId="0" fontId="13" fillId="13" borderId="12" xfId="0" applyFont="1" applyFill="1" applyBorder="1" applyAlignment="1">
      <alignment horizontal="right" wrapText="1"/>
    </xf>
    <xf numFmtId="0" fontId="13" fillId="13" borderId="5" xfId="0" applyFont="1" applyFill="1" applyBorder="1" applyAlignment="1">
      <alignment horizontal="left" wrapText="1" indent="1"/>
    </xf>
    <xf numFmtId="3" fontId="14" fillId="0" borderId="39" xfId="0" applyNumberFormat="1" applyFont="1" applyBorder="1" applyAlignment="1" applyProtection="1">
      <alignment horizontal="right" vertical="top"/>
      <protection locked="0"/>
    </xf>
    <xf numFmtId="3" fontId="14" fillId="0" borderId="35" xfId="0" applyNumberFormat="1" applyFont="1" applyBorder="1" applyAlignment="1" applyProtection="1">
      <alignment horizontal="right" vertical="top"/>
      <protection locked="0"/>
    </xf>
    <xf numFmtId="3" fontId="14" fillId="0" borderId="40" xfId="0" applyNumberFormat="1" applyFont="1" applyBorder="1" applyAlignment="1" applyProtection="1">
      <alignment horizontal="right" vertical="top"/>
      <protection locked="0"/>
    </xf>
    <xf numFmtId="0" fontId="13" fillId="0" borderId="37" xfId="0" applyFont="1" applyBorder="1" applyAlignment="1">
      <alignment horizontal="center" vertical="top"/>
    </xf>
    <xf numFmtId="0" fontId="13" fillId="0" borderId="38" xfId="0" applyFont="1" applyBorder="1" applyAlignment="1">
      <alignment horizontal="center" vertical="top"/>
    </xf>
    <xf numFmtId="0" fontId="13" fillId="0" borderId="96" xfId="0" applyFont="1" applyBorder="1" applyAlignment="1">
      <alignment horizontal="center" vertical="top" wrapText="1"/>
    </xf>
    <xf numFmtId="3" fontId="25" fillId="6" borderId="6" xfId="0" applyNumberFormat="1" applyFont="1" applyFill="1" applyBorder="1" applyAlignment="1">
      <alignment horizontal="right"/>
    </xf>
    <xf numFmtId="3" fontId="25" fillId="6" borderId="8" xfId="0" applyNumberFormat="1" applyFont="1" applyFill="1" applyBorder="1" applyAlignment="1">
      <alignment horizontal="right"/>
    </xf>
    <xf numFmtId="3" fontId="25" fillId="6" borderId="9" xfId="0" applyNumberFormat="1" applyFont="1" applyFill="1" applyBorder="1" applyAlignment="1">
      <alignment horizontal="right"/>
    </xf>
    <xf numFmtId="3" fontId="25" fillId="6" borderId="0" xfId="0" applyNumberFormat="1" applyFont="1" applyFill="1" applyAlignment="1">
      <alignment vertical="top"/>
    </xf>
    <xf numFmtId="3" fontId="25" fillId="6" borderId="9" xfId="0" applyNumberFormat="1" applyFont="1" applyFill="1" applyBorder="1" applyAlignment="1">
      <alignment vertical="top"/>
    </xf>
    <xf numFmtId="3" fontId="25" fillId="6" borderId="8" xfId="0" applyNumberFormat="1" applyFont="1" applyFill="1" applyBorder="1" applyAlignment="1">
      <alignment vertical="top"/>
    </xf>
    <xf numFmtId="3" fontId="25" fillId="6" borderId="2" xfId="0" applyNumberFormat="1" applyFont="1" applyFill="1" applyBorder="1" applyAlignment="1">
      <alignment vertical="top" wrapText="1"/>
    </xf>
    <xf numFmtId="3" fontId="25" fillId="6" borderId="3" xfId="0" applyNumberFormat="1" applyFont="1" applyFill="1" applyBorder="1" applyAlignment="1">
      <alignment vertical="top" wrapText="1"/>
    </xf>
    <xf numFmtId="3" fontId="25" fillId="6" borderId="14" xfId="0" applyNumberFormat="1" applyFont="1" applyFill="1" applyBorder="1" applyAlignment="1">
      <alignment vertical="top" wrapText="1"/>
    </xf>
    <xf numFmtId="3" fontId="25" fillId="6" borderId="8" xfId="0" applyNumberFormat="1" applyFont="1" applyFill="1" applyBorder="1" applyAlignment="1">
      <alignment vertical="top" wrapText="1"/>
    </xf>
    <xf numFmtId="3" fontId="25" fillId="6" borderId="0" xfId="0" applyNumberFormat="1" applyFont="1" applyFill="1" applyAlignment="1">
      <alignment vertical="top" wrapText="1"/>
    </xf>
    <xf numFmtId="3" fontId="25" fillId="6" borderId="9" xfId="0" applyNumberFormat="1" applyFont="1" applyFill="1" applyBorder="1" applyAlignment="1">
      <alignment vertical="top" wrapText="1"/>
    </xf>
    <xf numFmtId="3" fontId="31" fillId="6" borderId="8" xfId="0" applyNumberFormat="1" applyFont="1" applyFill="1" applyBorder="1" applyAlignment="1">
      <alignment vertical="top" wrapText="1"/>
    </xf>
    <xf numFmtId="3" fontId="31" fillId="6" borderId="0" xfId="0" applyNumberFormat="1" applyFont="1" applyFill="1" applyAlignment="1">
      <alignment vertical="top" wrapText="1"/>
    </xf>
    <xf numFmtId="3" fontId="31" fillId="6" borderId="9" xfId="0" applyNumberFormat="1" applyFont="1" applyFill="1" applyBorder="1" applyAlignment="1">
      <alignment vertical="top" wrapText="1"/>
    </xf>
    <xf numFmtId="3" fontId="25" fillId="6" borderId="6" xfId="0" applyNumberFormat="1" applyFont="1" applyFill="1" applyBorder="1" applyAlignment="1">
      <alignment vertical="top" wrapText="1"/>
    </xf>
    <xf numFmtId="3" fontId="25" fillId="6" borderId="7" xfId="0" applyNumberFormat="1" applyFont="1" applyFill="1" applyBorder="1" applyAlignment="1">
      <alignment vertical="top" wrapText="1"/>
    </xf>
    <xf numFmtId="3" fontId="25" fillId="6" borderId="10" xfId="0" applyNumberFormat="1" applyFont="1" applyFill="1" applyBorder="1" applyAlignment="1">
      <alignment vertical="top" wrapText="1"/>
    </xf>
    <xf numFmtId="3" fontId="25" fillId="6" borderId="4" xfId="0" applyNumberFormat="1" applyFont="1" applyFill="1" applyBorder="1" applyAlignment="1">
      <alignment vertical="top" wrapText="1"/>
    </xf>
    <xf numFmtId="3" fontId="25" fillId="6" borderId="13" xfId="0" applyNumberFormat="1" applyFont="1" applyFill="1" applyBorder="1" applyAlignment="1">
      <alignment vertical="top" wrapText="1"/>
    </xf>
    <xf numFmtId="3" fontId="25" fillId="6" borderId="5" xfId="0" applyNumberFormat="1" applyFont="1" applyFill="1" applyBorder="1" applyAlignment="1">
      <alignment vertical="top" wrapText="1"/>
    </xf>
    <xf numFmtId="3" fontId="25" fillId="6" borderId="8" xfId="0" applyNumberFormat="1" applyFont="1" applyFill="1" applyBorder="1" applyAlignment="1">
      <alignment horizontal="right" wrapText="1"/>
    </xf>
    <xf numFmtId="3" fontId="25" fillId="6" borderId="0" xfId="0" applyNumberFormat="1" applyFont="1" applyFill="1" applyAlignment="1">
      <alignment horizontal="right" wrapText="1"/>
    </xf>
    <xf numFmtId="3" fontId="25" fillId="6" borderId="9" xfId="0" applyNumberFormat="1" applyFont="1" applyFill="1" applyBorder="1" applyAlignment="1">
      <alignment horizontal="right" wrapText="1"/>
    </xf>
    <xf numFmtId="3" fontId="25" fillId="6" borderId="2" xfId="0" applyNumberFormat="1" applyFont="1" applyFill="1" applyBorder="1" applyAlignment="1">
      <alignment horizontal="right" vertical="top"/>
    </xf>
    <xf numFmtId="3" fontId="25" fillId="6" borderId="3" xfId="0" applyNumberFormat="1" applyFont="1" applyFill="1" applyBorder="1" applyAlignment="1">
      <alignment horizontal="right" vertical="top"/>
    </xf>
    <xf numFmtId="3" fontId="25" fillId="6" borderId="14" xfId="0" applyNumberFormat="1" applyFont="1" applyFill="1" applyBorder="1" applyAlignment="1">
      <alignment horizontal="right" vertical="top"/>
    </xf>
    <xf numFmtId="3" fontId="25" fillId="6" borderId="8" xfId="0" applyNumberFormat="1" applyFont="1" applyFill="1" applyBorder="1" applyAlignment="1">
      <alignment horizontal="right" vertical="top"/>
    </xf>
    <xf numFmtId="3" fontId="25" fillId="6" borderId="0" xfId="0" applyNumberFormat="1" applyFont="1" applyFill="1" applyAlignment="1">
      <alignment horizontal="right" vertical="top"/>
    </xf>
    <xf numFmtId="3" fontId="25" fillId="6" borderId="10" xfId="0" applyNumberFormat="1" applyFont="1" applyFill="1" applyBorder="1" applyAlignment="1">
      <alignment horizontal="right" vertical="top"/>
    </xf>
    <xf numFmtId="0" fontId="33" fillId="6" borderId="6" xfId="0" applyFont="1" applyFill="1" applyBorder="1"/>
    <xf numFmtId="0" fontId="33" fillId="6" borderId="7" xfId="0" applyFont="1" applyFill="1" applyBorder="1"/>
    <xf numFmtId="0" fontId="33" fillId="6" borderId="10" xfId="0" applyFont="1" applyFill="1" applyBorder="1"/>
    <xf numFmtId="0" fontId="33" fillId="6" borderId="2" xfId="0" applyFont="1" applyFill="1" applyBorder="1"/>
    <xf numFmtId="0" fontId="33" fillId="6" borderId="3" xfId="0" applyFont="1" applyFill="1" applyBorder="1"/>
    <xf numFmtId="0" fontId="33" fillId="6" borderId="14" xfId="0" applyFont="1" applyFill="1" applyBorder="1"/>
    <xf numFmtId="3" fontId="31" fillId="6" borderId="93" xfId="0" applyNumberFormat="1" applyFont="1" applyFill="1" applyBorder="1" applyAlignment="1">
      <alignment horizontal="right" vertical="top"/>
    </xf>
    <xf numFmtId="3" fontId="31" fillId="6" borderId="8" xfId="0" applyNumberFormat="1" applyFont="1" applyFill="1" applyBorder="1" applyAlignment="1">
      <alignment vertical="top"/>
    </xf>
    <xf numFmtId="3" fontId="31" fillId="6" borderId="0" xfId="0" applyNumberFormat="1" applyFont="1" applyFill="1" applyAlignment="1">
      <alignment vertical="top"/>
    </xf>
    <xf numFmtId="3" fontId="31" fillId="6" borderId="9" xfId="0" applyNumberFormat="1" applyFont="1" applyFill="1" applyBorder="1" applyAlignment="1">
      <alignment vertical="top"/>
    </xf>
    <xf numFmtId="49" fontId="25" fillId="6" borderId="0" xfId="0" applyNumberFormat="1" applyFont="1" applyFill="1" applyAlignment="1" applyProtection="1">
      <alignment vertical="top" wrapText="1"/>
      <protection locked="0"/>
    </xf>
    <xf numFmtId="49" fontId="25" fillId="6" borderId="6" xfId="0" applyNumberFormat="1" applyFont="1" applyFill="1" applyBorder="1" applyAlignment="1" applyProtection="1">
      <alignment horizontal="left" vertical="top" wrapText="1"/>
      <protection locked="0"/>
    </xf>
    <xf numFmtId="0" fontId="11" fillId="5" borderId="101" xfId="0" applyFont="1" applyFill="1" applyBorder="1" applyAlignment="1">
      <alignment horizontal="right" wrapText="1"/>
    </xf>
    <xf numFmtId="0" fontId="11" fillId="5" borderId="102" xfId="0" applyFont="1" applyFill="1" applyBorder="1" applyAlignment="1">
      <alignment horizontal="right" wrapText="1"/>
    </xf>
    <xf numFmtId="0" fontId="15" fillId="2" borderId="71" xfId="2" applyFont="1" applyFill="1" applyBorder="1" applyAlignment="1">
      <alignment horizontal="left" vertical="top" indent="1"/>
    </xf>
    <xf numFmtId="14" fontId="13" fillId="0" borderId="68" xfId="0" applyNumberFormat="1" applyFont="1" applyBorder="1" applyAlignment="1" applyProtection="1">
      <alignment horizontal="right" wrapText="1"/>
      <protection locked="0"/>
    </xf>
    <xf numFmtId="14" fontId="13" fillId="2" borderId="69" xfId="0" applyNumberFormat="1" applyFont="1" applyFill="1" applyBorder="1" applyAlignment="1" applyProtection="1">
      <alignment horizontal="right" wrapText="1"/>
      <protection locked="0"/>
    </xf>
    <xf numFmtId="0" fontId="11" fillId="5" borderId="14" xfId="0" applyFont="1" applyFill="1" applyBorder="1" applyAlignment="1">
      <alignment horizontal="right" wrapText="1"/>
    </xf>
    <xf numFmtId="168" fontId="13" fillId="0" borderId="72" xfId="3" applyNumberFormat="1" applyFont="1" applyFill="1" applyBorder="1" applyAlignment="1" applyProtection="1">
      <alignment horizontal="right" vertical="top"/>
    </xf>
    <xf numFmtId="49" fontId="14" fillId="2" borderId="5" xfId="0" applyNumberFormat="1" applyFont="1" applyFill="1" applyBorder="1" applyAlignment="1" applyProtection="1">
      <alignment horizontal="right" wrapText="1"/>
      <protection locked="0"/>
    </xf>
    <xf numFmtId="49" fontId="14" fillId="2" borderId="12" xfId="0" applyNumberFormat="1" applyFont="1" applyFill="1" applyBorder="1" applyAlignment="1" applyProtection="1">
      <alignment horizontal="right" wrapText="1"/>
      <protection locked="0"/>
    </xf>
    <xf numFmtId="168" fontId="13" fillId="0" borderId="15" xfId="3" applyNumberFormat="1" applyFont="1" applyFill="1" applyBorder="1" applyProtection="1"/>
    <xf numFmtId="168" fontId="13" fillId="0" borderId="18" xfId="3" applyNumberFormat="1" applyFont="1" applyFill="1" applyBorder="1" applyProtection="1"/>
    <xf numFmtId="168" fontId="13" fillId="0" borderId="21" xfId="3" applyNumberFormat="1" applyFont="1" applyFill="1" applyBorder="1" applyProtection="1"/>
    <xf numFmtId="0" fontId="15" fillId="2" borderId="71" xfId="0" applyFont="1" applyFill="1" applyBorder="1" applyAlignment="1" applyProtection="1">
      <alignment horizontal="left" vertical="top"/>
      <protection locked="0"/>
    </xf>
    <xf numFmtId="0" fontId="0" fillId="0" borderId="0" xfId="0" applyAlignment="1">
      <alignment horizontal="right"/>
    </xf>
    <xf numFmtId="0" fontId="0" fillId="0" borderId="0" xfId="0" applyAlignment="1">
      <alignment horizontal="left"/>
    </xf>
    <xf numFmtId="0" fontId="13" fillId="0" borderId="18" xfId="0" applyFont="1" applyBorder="1" applyAlignment="1">
      <alignment horizontal="left" vertical="top"/>
    </xf>
    <xf numFmtId="0" fontId="13" fillId="0" borderId="63" xfId="0" applyFont="1" applyBorder="1" applyAlignment="1">
      <alignment horizontal="left" vertical="top"/>
    </xf>
    <xf numFmtId="0" fontId="13" fillId="0" borderId="21" xfId="0" applyFont="1" applyBorder="1" applyAlignment="1">
      <alignment horizontal="left" vertical="top"/>
    </xf>
    <xf numFmtId="0" fontId="13" fillId="0" borderId="67" xfId="0" applyFont="1" applyBorder="1" applyAlignment="1">
      <alignment horizontal="left" vertical="top"/>
    </xf>
    <xf numFmtId="1" fontId="15" fillId="2" borderId="77" xfId="0" applyNumberFormat="1" applyFont="1" applyFill="1" applyBorder="1" applyAlignment="1" applyProtection="1">
      <alignment horizontal="right" vertical="top"/>
      <protection locked="0"/>
    </xf>
    <xf numFmtId="1" fontId="15" fillId="2" borderId="23" xfId="0" applyNumberFormat="1" applyFont="1" applyFill="1" applyBorder="1" applyAlignment="1" applyProtection="1">
      <alignment horizontal="right" vertical="top"/>
      <protection locked="0"/>
    </xf>
    <xf numFmtId="0" fontId="15" fillId="2" borderId="68" xfId="0" applyFont="1" applyFill="1" applyBorder="1" applyAlignment="1" applyProtection="1">
      <alignment horizontal="left" vertical="top"/>
      <protection locked="0"/>
    </xf>
    <xf numFmtId="0" fontId="15" fillId="2" borderId="34" xfId="0" applyFont="1" applyFill="1" applyBorder="1" applyAlignment="1" applyProtection="1">
      <alignment horizontal="left" vertical="top"/>
      <protection locked="0"/>
    </xf>
    <xf numFmtId="3" fontId="15" fillId="16" borderId="38" xfId="2" applyNumberFormat="1" applyFont="1" applyFill="1" applyBorder="1" applyAlignment="1">
      <alignment horizontal="right" vertical="top"/>
    </xf>
    <xf numFmtId="3" fontId="15" fillId="2" borderId="71" xfId="0" applyNumberFormat="1" applyFont="1" applyFill="1" applyBorder="1" applyAlignment="1" applyProtection="1">
      <alignment horizontal="right" vertical="top"/>
      <protection locked="0"/>
    </xf>
    <xf numFmtId="3" fontId="15" fillId="2" borderId="22" xfId="0" applyNumberFormat="1" applyFont="1" applyFill="1" applyBorder="1" applyAlignment="1" applyProtection="1">
      <alignment horizontal="right" vertical="top"/>
      <protection locked="0"/>
    </xf>
    <xf numFmtId="0" fontId="14" fillId="8" borderId="5" xfId="0" applyFont="1" applyFill="1" applyBorder="1" applyAlignment="1">
      <alignment horizontal="left" vertical="top"/>
    </xf>
    <xf numFmtId="3" fontId="15" fillId="0" borderId="121" xfId="0" applyNumberFormat="1" applyFont="1" applyBorder="1" applyAlignment="1" applyProtection="1">
      <alignment vertical="top" wrapText="1"/>
      <protection locked="0"/>
    </xf>
    <xf numFmtId="0" fontId="14" fillId="8" borderId="14" xfId="0" applyFont="1" applyFill="1" applyBorder="1" applyAlignment="1">
      <alignment horizontal="right"/>
    </xf>
    <xf numFmtId="3" fontId="15" fillId="0" borderId="30" xfId="0" applyNumberFormat="1" applyFont="1" applyBorder="1" applyAlignment="1" applyProtection="1">
      <alignment horizontal="right" vertical="top" wrapText="1"/>
      <protection locked="0"/>
    </xf>
    <xf numFmtId="3" fontId="15" fillId="0" borderId="31" xfId="0" applyNumberFormat="1" applyFont="1" applyBorder="1" applyAlignment="1" applyProtection="1">
      <alignment horizontal="right" vertical="top" wrapText="1"/>
      <protection locked="0"/>
    </xf>
    <xf numFmtId="3" fontId="15" fillId="0" borderId="94" xfId="0" applyNumberFormat="1" applyFont="1" applyBorder="1" applyAlignment="1" applyProtection="1">
      <alignment horizontal="right" vertical="top" wrapText="1"/>
      <protection locked="0"/>
    </xf>
    <xf numFmtId="3" fontId="15" fillId="0" borderId="32" xfId="0" applyNumberFormat="1" applyFont="1" applyBorder="1" applyAlignment="1" applyProtection="1">
      <alignment horizontal="right" vertical="top" wrapText="1"/>
      <protection locked="0"/>
    </xf>
    <xf numFmtId="3" fontId="15" fillId="0" borderId="33" xfId="0" applyNumberFormat="1" applyFont="1" applyBorder="1" applyAlignment="1" applyProtection="1">
      <alignment horizontal="right" vertical="top" wrapText="1"/>
      <protection locked="0"/>
    </xf>
    <xf numFmtId="3" fontId="15" fillId="0" borderId="95" xfId="0" applyNumberFormat="1" applyFont="1" applyBorder="1" applyAlignment="1" applyProtection="1">
      <alignment horizontal="right" vertical="top" wrapText="1"/>
      <protection locked="0"/>
    </xf>
    <xf numFmtId="3" fontId="15" fillId="0" borderId="64" xfId="0" applyNumberFormat="1" applyFont="1" applyBorder="1" applyAlignment="1" applyProtection="1">
      <alignment horizontal="right" vertical="top" wrapText="1"/>
      <protection locked="0"/>
    </xf>
    <xf numFmtId="3" fontId="15" fillId="0" borderId="65" xfId="0" applyNumberFormat="1" applyFont="1" applyBorder="1" applyAlignment="1" applyProtection="1">
      <alignment horizontal="right" vertical="top" wrapText="1"/>
      <protection locked="0"/>
    </xf>
    <xf numFmtId="3" fontId="15" fillId="0" borderId="131" xfId="0" applyNumberFormat="1" applyFont="1" applyBorder="1" applyAlignment="1" applyProtection="1">
      <alignment horizontal="right" vertical="top" wrapText="1"/>
      <protection locked="0"/>
    </xf>
    <xf numFmtId="3" fontId="16" fillId="7" borderId="28" xfId="0" applyNumberFormat="1" applyFont="1" applyFill="1" applyBorder="1" applyAlignment="1">
      <alignment horizontal="right" vertical="top" wrapText="1"/>
    </xf>
    <xf numFmtId="3" fontId="16" fillId="7" borderId="29" xfId="0" applyNumberFormat="1" applyFont="1" applyFill="1" applyBorder="1" applyAlignment="1">
      <alignment horizontal="right" vertical="top" wrapText="1"/>
    </xf>
    <xf numFmtId="3" fontId="16" fillId="7" borderId="46" xfId="0" applyNumberFormat="1" applyFont="1" applyFill="1" applyBorder="1" applyAlignment="1">
      <alignment horizontal="right" vertical="top" wrapText="1"/>
    </xf>
    <xf numFmtId="3" fontId="15" fillId="0" borderId="68" xfId="0" applyNumberFormat="1" applyFont="1" applyBorder="1" applyAlignment="1" applyProtection="1">
      <alignment horizontal="right" vertical="top" wrapText="1"/>
      <protection locked="0"/>
    </xf>
    <xf numFmtId="3" fontId="15" fillId="0" borderId="69" xfId="0" applyNumberFormat="1" applyFont="1" applyBorder="1" applyAlignment="1" applyProtection="1">
      <alignment horizontal="right" vertical="top" wrapText="1"/>
      <protection locked="0"/>
    </xf>
    <xf numFmtId="3" fontId="15" fillId="0" borderId="97" xfId="0" applyNumberFormat="1" applyFont="1" applyBorder="1" applyAlignment="1" applyProtection="1">
      <alignment horizontal="right" vertical="top" wrapText="1"/>
      <protection locked="0"/>
    </xf>
    <xf numFmtId="3" fontId="15" fillId="0" borderId="34" xfId="0" applyNumberFormat="1" applyFont="1" applyBorder="1" applyAlignment="1" applyProtection="1">
      <alignment horizontal="right" vertical="top" wrapText="1"/>
      <protection locked="0"/>
    </xf>
    <xf numFmtId="3" fontId="15" fillId="0" borderId="35" xfId="0" applyNumberFormat="1" applyFont="1" applyBorder="1" applyAlignment="1" applyProtection="1">
      <alignment horizontal="right" vertical="top" wrapText="1"/>
      <protection locked="0"/>
    </xf>
    <xf numFmtId="3" fontId="15" fillId="0" borderId="96" xfId="0" applyNumberFormat="1" applyFont="1" applyBorder="1" applyAlignment="1" applyProtection="1">
      <alignment horizontal="right" vertical="top" wrapText="1"/>
      <protection locked="0"/>
    </xf>
    <xf numFmtId="3" fontId="16" fillId="0" borderId="48" xfId="0" applyNumberFormat="1" applyFont="1" applyBorder="1" applyAlignment="1" applyProtection="1">
      <alignment horizontal="right" vertical="top" wrapText="1"/>
      <protection locked="0"/>
    </xf>
    <xf numFmtId="3" fontId="16" fillId="0" borderId="27" xfId="0" applyNumberFormat="1" applyFont="1" applyBorder="1" applyAlignment="1" applyProtection="1">
      <alignment horizontal="right" vertical="top" wrapText="1"/>
      <protection locked="0"/>
    </xf>
    <xf numFmtId="3" fontId="15" fillId="0" borderId="38" xfId="0" applyNumberFormat="1" applyFont="1" applyBorder="1" applyAlignment="1" applyProtection="1">
      <alignment horizontal="right" vertical="top" wrapText="1"/>
      <protection locked="0"/>
    </xf>
    <xf numFmtId="3" fontId="15" fillId="0" borderId="70" xfId="0" applyNumberFormat="1" applyFont="1" applyBorder="1" applyAlignment="1" applyProtection="1">
      <alignment horizontal="right" vertical="top" wrapText="1"/>
      <protection locked="0"/>
    </xf>
    <xf numFmtId="3" fontId="15" fillId="0" borderId="66" xfId="0" applyNumberFormat="1" applyFont="1" applyBorder="1" applyAlignment="1" applyProtection="1">
      <alignment horizontal="right" vertical="top" wrapText="1"/>
      <protection locked="0"/>
    </xf>
    <xf numFmtId="3" fontId="15" fillId="0" borderId="37" xfId="0" applyNumberFormat="1" applyFont="1" applyBorder="1" applyAlignment="1" applyProtection="1">
      <alignment horizontal="right" vertical="top" wrapText="1"/>
      <protection locked="0"/>
    </xf>
    <xf numFmtId="3" fontId="15" fillId="0" borderId="116" xfId="0" applyNumberFormat="1" applyFont="1" applyBorder="1" applyAlignment="1" applyProtection="1">
      <alignment horizontal="right" vertical="top" wrapText="1"/>
      <protection locked="0"/>
    </xf>
    <xf numFmtId="3" fontId="15" fillId="0" borderId="118" xfId="0" applyNumberFormat="1" applyFont="1" applyBorder="1" applyAlignment="1" applyProtection="1">
      <alignment horizontal="right" vertical="top" wrapText="1"/>
      <protection locked="0"/>
    </xf>
    <xf numFmtId="3" fontId="15" fillId="0" borderId="28" xfId="0" applyNumberFormat="1" applyFont="1" applyBorder="1" applyAlignment="1" applyProtection="1">
      <alignment horizontal="right" vertical="top" wrapText="1"/>
      <protection locked="0"/>
    </xf>
    <xf numFmtId="3" fontId="15" fillId="0" borderId="29" xfId="0" applyNumberFormat="1" applyFont="1" applyBorder="1" applyAlignment="1" applyProtection="1">
      <alignment horizontal="right" vertical="top" wrapText="1"/>
      <protection locked="0"/>
    </xf>
    <xf numFmtId="3" fontId="15" fillId="0" borderId="46" xfId="0" applyNumberFormat="1" applyFont="1" applyBorder="1" applyAlignment="1" applyProtection="1">
      <alignment horizontal="right" vertical="top" wrapText="1"/>
      <protection locked="0"/>
    </xf>
    <xf numFmtId="3" fontId="15" fillId="0" borderId="36" xfId="0" applyNumberFormat="1" applyFont="1" applyBorder="1" applyAlignment="1" applyProtection="1">
      <alignment horizontal="right" vertical="top" wrapText="1"/>
      <protection locked="0"/>
    </xf>
    <xf numFmtId="3" fontId="16" fillId="0" borderId="36" xfId="0" applyNumberFormat="1" applyFont="1" applyBorder="1" applyAlignment="1" applyProtection="1">
      <alignment horizontal="right" vertical="top" wrapText="1"/>
      <protection locked="0"/>
    </xf>
    <xf numFmtId="3" fontId="16" fillId="0" borderId="29" xfId="0" applyNumberFormat="1" applyFont="1" applyBorder="1" applyAlignment="1" applyProtection="1">
      <alignment horizontal="right" vertical="top" wrapText="1"/>
      <protection locked="0"/>
    </xf>
    <xf numFmtId="0" fontId="15" fillId="0" borderId="12" xfId="2" applyFont="1" applyBorder="1" applyAlignment="1">
      <alignment horizontal="left" vertical="top" wrapText="1"/>
    </xf>
    <xf numFmtId="0" fontId="16" fillId="7" borderId="12" xfId="2" applyFont="1" applyFill="1" applyBorder="1" applyAlignment="1">
      <alignment horizontal="left" vertical="top" wrapText="1"/>
    </xf>
    <xf numFmtId="0" fontId="16" fillId="7" borderId="12" xfId="0" applyFont="1" applyFill="1" applyBorder="1" applyAlignment="1">
      <alignment horizontal="left" vertical="top" wrapText="1"/>
    </xf>
    <xf numFmtId="0" fontId="15" fillId="0" borderId="12" xfId="0" applyFont="1" applyBorder="1" applyAlignment="1">
      <alignment horizontal="left" vertical="top" wrapText="1"/>
    </xf>
    <xf numFmtId="3" fontId="13" fillId="7" borderId="28" xfId="3" applyNumberFormat="1" applyFont="1" applyFill="1" applyBorder="1" applyAlignment="1" applyProtection="1">
      <alignment horizontal="right" vertical="top"/>
    </xf>
    <xf numFmtId="3" fontId="13" fillId="7" borderId="29" xfId="3" applyNumberFormat="1" applyFont="1" applyFill="1" applyBorder="1" applyAlignment="1" applyProtection="1">
      <alignment horizontal="right" vertical="top"/>
    </xf>
    <xf numFmtId="3" fontId="13" fillId="7" borderId="4" xfId="0" applyNumberFormat="1" applyFont="1" applyFill="1" applyBorder="1" applyAlignment="1">
      <alignment horizontal="right" vertical="top"/>
    </xf>
    <xf numFmtId="3" fontId="13" fillId="7" borderId="46" xfId="0" applyNumberFormat="1" applyFont="1" applyFill="1" applyBorder="1" applyAlignment="1">
      <alignment horizontal="right" vertical="top"/>
    </xf>
    <xf numFmtId="3" fontId="13" fillId="0" borderId="27" xfId="3" applyNumberFormat="1" applyFont="1" applyBorder="1" applyAlignment="1" applyProtection="1">
      <alignment horizontal="right" vertical="top"/>
      <protection locked="0"/>
    </xf>
    <xf numFmtId="3" fontId="13" fillId="0" borderId="114" xfId="0" applyNumberFormat="1" applyFont="1" applyBorder="1" applyAlignment="1" applyProtection="1">
      <alignment horizontal="right" vertical="top"/>
      <protection locked="0"/>
    </xf>
    <xf numFmtId="3" fontId="13" fillId="0" borderId="47" xfId="0" applyNumberFormat="1" applyFont="1" applyBorder="1" applyAlignment="1" applyProtection="1">
      <alignment horizontal="right" vertical="top"/>
      <protection locked="0"/>
    </xf>
    <xf numFmtId="3" fontId="13" fillId="0" borderId="28" xfId="3" applyNumberFormat="1" applyFont="1" applyFill="1" applyBorder="1" applyAlignment="1" applyProtection="1">
      <alignment horizontal="right" vertical="top"/>
      <protection locked="0"/>
    </xf>
    <xf numFmtId="3" fontId="13" fillId="0" borderId="29" xfId="3" applyNumberFormat="1" applyFont="1" applyFill="1" applyBorder="1" applyAlignment="1" applyProtection="1">
      <alignment horizontal="right" vertical="top"/>
      <protection locked="0"/>
    </xf>
    <xf numFmtId="3" fontId="13" fillId="0" borderId="32" xfId="3" applyNumberFormat="1" applyFont="1" applyFill="1" applyBorder="1" applyAlignment="1" applyProtection="1">
      <alignment horizontal="right" vertical="top"/>
      <protection locked="0"/>
    </xf>
    <xf numFmtId="3" fontId="13" fillId="0" borderId="33" xfId="3" applyNumberFormat="1" applyFont="1" applyFill="1" applyBorder="1" applyAlignment="1" applyProtection="1">
      <alignment horizontal="right" vertical="top"/>
      <protection locked="0"/>
    </xf>
    <xf numFmtId="3" fontId="13" fillId="0" borderId="26" xfId="3" applyNumberFormat="1" applyFont="1" applyBorder="1" applyAlignment="1" applyProtection="1">
      <alignment horizontal="right" vertical="top"/>
      <protection locked="0"/>
    </xf>
    <xf numFmtId="3" fontId="13" fillId="0" borderId="48" xfId="0" applyNumberFormat="1" applyFont="1" applyBorder="1" applyAlignment="1" applyProtection="1">
      <alignment horizontal="right" vertical="top"/>
      <protection locked="0"/>
    </xf>
    <xf numFmtId="3" fontId="13" fillId="0" borderId="22" xfId="0" applyNumberFormat="1" applyFont="1" applyBorder="1" applyAlignment="1" applyProtection="1">
      <alignment horizontal="right" vertical="top"/>
      <protection locked="0"/>
    </xf>
    <xf numFmtId="0" fontId="16" fillId="12" borderId="4" xfId="0" applyFont="1" applyFill="1" applyBorder="1" applyAlignment="1">
      <alignment horizontal="left" vertical="top"/>
    </xf>
    <xf numFmtId="0" fontId="16" fillId="11" borderId="4" xfId="0" applyFont="1" applyFill="1" applyBorder="1" applyAlignment="1">
      <alignment horizontal="left" vertical="top"/>
    </xf>
    <xf numFmtId="0" fontId="15" fillId="4" borderId="4" xfId="0" applyFont="1" applyFill="1" applyBorder="1" applyAlignment="1">
      <alignment horizontal="left" vertical="top"/>
    </xf>
    <xf numFmtId="0" fontId="15" fillId="10" borderId="13" xfId="0" applyFont="1" applyFill="1" applyBorder="1" applyAlignment="1">
      <alignment vertical="top"/>
    </xf>
    <xf numFmtId="0" fontId="16" fillId="7" borderId="4" xfId="0" applyFont="1" applyFill="1" applyBorder="1" applyAlignment="1">
      <alignment horizontal="left" vertical="top"/>
    </xf>
    <xf numFmtId="0" fontId="16" fillId="8" borderId="13" xfId="0" applyFont="1" applyFill="1" applyBorder="1" applyAlignment="1">
      <alignment horizontal="right" vertical="top"/>
    </xf>
    <xf numFmtId="0" fontId="16" fillId="8" borderId="5" xfId="0" applyFont="1" applyFill="1" applyBorder="1" applyAlignment="1">
      <alignment horizontal="right" vertical="top"/>
    </xf>
    <xf numFmtId="3" fontId="15" fillId="3" borderId="30" xfId="0" applyNumberFormat="1" applyFont="1" applyFill="1" applyBorder="1" applyAlignment="1" applyProtection="1">
      <alignment vertical="top"/>
      <protection locked="0"/>
    </xf>
    <xf numFmtId="3" fontId="15" fillId="0" borderId="37" xfId="0" applyNumberFormat="1" applyFont="1" applyBorder="1" applyAlignment="1" applyProtection="1">
      <alignment vertical="top"/>
      <protection locked="0"/>
    </xf>
    <xf numFmtId="3" fontId="15" fillId="7" borderId="31" xfId="0" applyNumberFormat="1" applyFont="1" applyFill="1" applyBorder="1" applyAlignment="1">
      <alignment vertical="top"/>
    </xf>
    <xf numFmtId="3" fontId="15" fillId="0" borderId="15" xfId="0" applyNumberFormat="1" applyFont="1" applyBorder="1" applyAlignment="1" applyProtection="1">
      <alignment vertical="top"/>
      <protection locked="0"/>
    </xf>
    <xf numFmtId="3" fontId="15" fillId="0" borderId="32" xfId="0" applyNumberFormat="1" applyFont="1" applyBorder="1" applyAlignment="1" applyProtection="1">
      <alignment vertical="top"/>
      <protection locked="0"/>
    </xf>
    <xf numFmtId="3" fontId="15" fillId="0" borderId="38" xfId="0" applyNumberFormat="1" applyFont="1" applyBorder="1" applyAlignment="1" applyProtection="1">
      <alignment vertical="top"/>
      <protection locked="0"/>
    </xf>
    <xf numFmtId="3" fontId="15" fillId="7" borderId="33" xfId="0" applyNumberFormat="1" applyFont="1" applyFill="1" applyBorder="1" applyAlignment="1">
      <alignment vertical="top"/>
    </xf>
    <xf numFmtId="3" fontId="15" fillId="0" borderId="18" xfId="0" applyNumberFormat="1" applyFont="1" applyBorder="1" applyAlignment="1" applyProtection="1">
      <alignment vertical="top"/>
      <protection locked="0"/>
    </xf>
    <xf numFmtId="3" fontId="15" fillId="0" borderId="34" xfId="0" applyNumberFormat="1" applyFont="1" applyBorder="1" applyAlignment="1" applyProtection="1">
      <alignment vertical="top"/>
      <protection locked="0"/>
    </xf>
    <xf numFmtId="3" fontId="15" fillId="0" borderId="39" xfId="0" applyNumberFormat="1" applyFont="1" applyBorder="1" applyAlignment="1" applyProtection="1">
      <alignment vertical="top"/>
      <protection locked="0"/>
    </xf>
    <xf numFmtId="3" fontId="15" fillId="7" borderId="35" xfId="0" applyNumberFormat="1" applyFont="1" applyFill="1" applyBorder="1" applyAlignment="1">
      <alignment vertical="top"/>
    </xf>
    <xf numFmtId="3" fontId="15" fillId="0" borderId="21" xfId="0" applyNumberFormat="1" applyFont="1" applyBorder="1" applyAlignment="1" applyProtection="1">
      <alignment vertical="top"/>
      <protection locked="0"/>
    </xf>
    <xf numFmtId="3" fontId="16" fillId="7" borderId="28" xfId="0" applyNumberFormat="1" applyFont="1" applyFill="1" applyBorder="1" applyAlignment="1">
      <alignment vertical="top"/>
    </xf>
    <xf numFmtId="3" fontId="16" fillId="7" borderId="36" xfId="0" applyNumberFormat="1" applyFont="1" applyFill="1" applyBorder="1" applyAlignment="1">
      <alignment vertical="top"/>
    </xf>
    <xf numFmtId="3" fontId="16" fillId="7" borderId="29" xfId="0" applyNumberFormat="1" applyFont="1" applyFill="1" applyBorder="1" applyAlignment="1">
      <alignment vertical="top"/>
    </xf>
    <xf numFmtId="3" fontId="15" fillId="6" borderId="13" xfId="0" applyNumberFormat="1" applyFont="1" applyFill="1" applyBorder="1" applyAlignment="1">
      <alignment vertical="top"/>
    </xf>
    <xf numFmtId="3" fontId="15" fillId="6" borderId="5" xfId="0" applyNumberFormat="1" applyFont="1" applyFill="1" applyBorder="1" applyAlignment="1">
      <alignment vertical="top"/>
    </xf>
    <xf numFmtId="3" fontId="15" fillId="0" borderId="28" xfId="0" applyNumberFormat="1" applyFont="1" applyBorder="1" applyAlignment="1" applyProtection="1">
      <alignment vertical="top"/>
      <protection locked="0"/>
    </xf>
    <xf numFmtId="3" fontId="15" fillId="0" borderId="36" xfId="0" applyNumberFormat="1" applyFont="1" applyBorder="1" applyAlignment="1" applyProtection="1">
      <alignment vertical="top"/>
      <protection locked="0"/>
    </xf>
    <xf numFmtId="3" fontId="15" fillId="7" borderId="29" xfId="0" applyNumberFormat="1" applyFont="1" applyFill="1" applyBorder="1" applyAlignment="1">
      <alignment vertical="top"/>
    </xf>
    <xf numFmtId="3" fontId="15" fillId="0" borderId="12" xfId="0" applyNumberFormat="1" applyFont="1" applyBorder="1" applyAlignment="1" applyProtection="1">
      <alignment vertical="top"/>
      <protection locked="0"/>
    </xf>
    <xf numFmtId="3" fontId="15" fillId="7" borderId="12" xfId="0" applyNumberFormat="1" applyFont="1" applyFill="1" applyBorder="1" applyAlignment="1">
      <alignment vertical="top"/>
    </xf>
    <xf numFmtId="3" fontId="15" fillId="0" borderId="30" xfId="0" applyNumberFormat="1" applyFont="1" applyBorder="1" applyAlignment="1" applyProtection="1">
      <alignment vertical="top"/>
      <protection locked="0"/>
    </xf>
    <xf numFmtId="0" fontId="16" fillId="12" borderId="13" xfId="0" applyFont="1" applyFill="1" applyBorder="1" applyAlignment="1">
      <alignment horizontal="left" vertical="top"/>
    </xf>
    <xf numFmtId="37" fontId="16" fillId="8" borderId="13" xfId="0" applyNumberFormat="1" applyFont="1" applyFill="1" applyBorder="1" applyAlignment="1">
      <alignment horizontal="right" vertical="top"/>
    </xf>
    <xf numFmtId="0" fontId="16" fillId="12" borderId="13" xfId="0" applyFont="1" applyFill="1" applyBorder="1" applyAlignment="1">
      <alignment horizontal="right" vertical="top"/>
    </xf>
    <xf numFmtId="3" fontId="15" fillId="4" borderId="37" xfId="0" applyNumberFormat="1" applyFont="1" applyFill="1" applyBorder="1" applyAlignment="1" applyProtection="1">
      <alignment horizontal="right" vertical="top"/>
      <protection locked="0"/>
    </xf>
    <xf numFmtId="3" fontId="15" fillId="11" borderId="31" xfId="0" applyNumberFormat="1" applyFont="1" applyFill="1" applyBorder="1" applyAlignment="1">
      <alignment horizontal="right" vertical="top"/>
    </xf>
    <xf numFmtId="3" fontId="15" fillId="4" borderId="18" xfId="0" applyNumberFormat="1" applyFont="1" applyFill="1" applyBorder="1" applyAlignment="1" applyProtection="1">
      <alignment horizontal="right" vertical="top"/>
      <protection locked="0"/>
    </xf>
    <xf numFmtId="3" fontId="15" fillId="4" borderId="32" xfId="0" applyNumberFormat="1" applyFont="1" applyFill="1" applyBorder="1" applyAlignment="1" applyProtection="1">
      <alignment horizontal="right" vertical="top"/>
      <protection locked="0"/>
    </xf>
    <xf numFmtId="3" fontId="15" fillId="4" borderId="38" xfId="0" applyNumberFormat="1" applyFont="1" applyFill="1" applyBorder="1" applyAlignment="1" applyProtection="1">
      <alignment horizontal="right" vertical="top"/>
      <protection locked="0"/>
    </xf>
    <xf numFmtId="3" fontId="15" fillId="11" borderId="33" xfId="0" applyNumberFormat="1" applyFont="1" applyFill="1" applyBorder="1" applyAlignment="1">
      <alignment horizontal="right" vertical="top"/>
    </xf>
    <xf numFmtId="3" fontId="15" fillId="4" borderId="19" xfId="0" applyNumberFormat="1" applyFont="1" applyFill="1" applyBorder="1" applyAlignment="1" applyProtection="1">
      <alignment horizontal="right" vertical="top"/>
      <protection locked="0"/>
    </xf>
    <xf numFmtId="3" fontId="15" fillId="4" borderId="21" xfId="0" applyNumberFormat="1" applyFont="1" applyFill="1" applyBorder="1" applyAlignment="1" applyProtection="1">
      <alignment horizontal="right" vertical="top"/>
      <protection locked="0"/>
    </xf>
    <xf numFmtId="3" fontId="15" fillId="4" borderId="34" xfId="0" applyNumberFormat="1" applyFont="1" applyFill="1" applyBorder="1" applyAlignment="1" applyProtection="1">
      <alignment horizontal="right" vertical="top"/>
      <protection locked="0"/>
    </xf>
    <xf numFmtId="3" fontId="15" fillId="4" borderId="39" xfId="0" applyNumberFormat="1" applyFont="1" applyFill="1" applyBorder="1" applyAlignment="1" applyProtection="1">
      <alignment horizontal="right" vertical="top"/>
      <protection locked="0"/>
    </xf>
    <xf numFmtId="3" fontId="15" fillId="11" borderId="35" xfId="0" applyNumberFormat="1" applyFont="1" applyFill="1" applyBorder="1" applyAlignment="1">
      <alignment horizontal="right" vertical="top"/>
    </xf>
    <xf numFmtId="3" fontId="15" fillId="4" borderId="22" xfId="0" applyNumberFormat="1" applyFont="1" applyFill="1" applyBorder="1" applyAlignment="1" applyProtection="1">
      <alignment horizontal="right" vertical="top"/>
      <protection locked="0"/>
    </xf>
    <xf numFmtId="3" fontId="16" fillId="11" borderId="12" xfId="0" applyNumberFormat="1" applyFont="1" applyFill="1" applyBorder="1" applyAlignment="1">
      <alignment horizontal="right" vertical="top"/>
    </xf>
    <xf numFmtId="3" fontId="16" fillId="11" borderId="28" xfId="0" applyNumberFormat="1" applyFont="1" applyFill="1" applyBorder="1" applyAlignment="1">
      <alignment horizontal="right" vertical="top"/>
    </xf>
    <xf numFmtId="3" fontId="16" fillId="11" borderId="36" xfId="0" applyNumberFormat="1" applyFont="1" applyFill="1" applyBorder="1" applyAlignment="1">
      <alignment horizontal="right" vertical="top"/>
    </xf>
    <xf numFmtId="3" fontId="16" fillId="11" borderId="29" xfId="0" applyNumberFormat="1" applyFont="1" applyFill="1" applyBorder="1" applyAlignment="1">
      <alignment horizontal="right" vertical="top"/>
    </xf>
    <xf numFmtId="3" fontId="16" fillId="11" borderId="4" xfId="0" applyNumberFormat="1" applyFont="1" applyFill="1" applyBorder="1" applyAlignment="1">
      <alignment horizontal="right" vertical="top"/>
    </xf>
    <xf numFmtId="0" fontId="15" fillId="6" borderId="13" xfId="0" applyFont="1" applyFill="1" applyBorder="1" applyAlignment="1">
      <alignment horizontal="left" vertical="top"/>
    </xf>
    <xf numFmtId="3" fontId="25" fillId="10" borderId="8" xfId="0" applyNumberFormat="1" applyFont="1" applyFill="1" applyBorder="1" applyAlignment="1">
      <alignment horizontal="right" vertical="top"/>
    </xf>
    <xf numFmtId="3" fontId="25" fillId="10" borderId="0" xfId="0" applyNumberFormat="1" applyFont="1" applyFill="1" applyAlignment="1">
      <alignment horizontal="right" vertical="top"/>
    </xf>
    <xf numFmtId="3" fontId="25" fillId="10" borderId="9" xfId="0" applyNumberFormat="1" applyFont="1" applyFill="1" applyBorder="1" applyAlignment="1">
      <alignment horizontal="right" vertical="top"/>
    </xf>
    <xf numFmtId="3" fontId="15" fillId="13" borderId="78" xfId="0" applyNumberFormat="1" applyFont="1" applyFill="1" applyBorder="1" applyAlignment="1" applyProtection="1">
      <alignment horizontal="right" vertical="top"/>
      <protection locked="0"/>
    </xf>
    <xf numFmtId="3" fontId="15" fillId="13" borderId="24" xfId="0" applyNumberFormat="1" applyFont="1" applyFill="1" applyBorder="1" applyAlignment="1" applyProtection="1">
      <alignment horizontal="right" vertical="top"/>
      <protection locked="0"/>
    </xf>
    <xf numFmtId="3" fontId="15" fillId="13" borderId="25" xfId="0" applyNumberFormat="1" applyFont="1" applyFill="1" applyBorder="1" applyAlignment="1" applyProtection="1">
      <alignment horizontal="right" vertical="top"/>
      <protection locked="0"/>
    </xf>
    <xf numFmtId="3" fontId="16" fillId="11" borderId="5" xfId="0" applyNumberFormat="1" applyFont="1" applyFill="1" applyBorder="1" applyAlignment="1">
      <alignment horizontal="right" vertical="top"/>
    </xf>
    <xf numFmtId="3" fontId="16" fillId="10" borderId="13" xfId="0" applyNumberFormat="1" applyFont="1" applyFill="1" applyBorder="1" applyAlignment="1">
      <alignment horizontal="right" vertical="top"/>
    </xf>
    <xf numFmtId="3" fontId="16" fillId="6" borderId="0" xfId="0" applyNumberFormat="1" applyFont="1" applyFill="1" applyAlignment="1">
      <alignment horizontal="right" vertical="top"/>
    </xf>
    <xf numFmtId="3" fontId="31" fillId="10" borderId="8" xfId="0" applyNumberFormat="1" applyFont="1" applyFill="1" applyBorder="1" applyAlignment="1">
      <alignment horizontal="right" vertical="top"/>
    </xf>
    <xf numFmtId="3" fontId="31" fillId="10" borderId="0" xfId="0" applyNumberFormat="1" applyFont="1" applyFill="1" applyAlignment="1">
      <alignment horizontal="right" vertical="top"/>
    </xf>
    <xf numFmtId="3" fontId="31" fillId="10" borderId="9" xfId="0" applyNumberFormat="1" applyFont="1" applyFill="1" applyBorder="1" applyAlignment="1">
      <alignment horizontal="right" vertical="top"/>
    </xf>
    <xf numFmtId="3" fontId="15" fillId="10" borderId="13" xfId="0" applyNumberFormat="1" applyFont="1" applyFill="1" applyBorder="1" applyAlignment="1">
      <alignment horizontal="right" vertical="top"/>
    </xf>
    <xf numFmtId="3" fontId="15" fillId="6" borderId="0" xfId="0" applyNumberFormat="1" applyFont="1" applyFill="1" applyAlignment="1">
      <alignment horizontal="right" vertical="top"/>
    </xf>
    <xf numFmtId="3" fontId="15" fillId="10" borderId="5" xfId="0" applyNumberFormat="1" applyFont="1" applyFill="1" applyBorder="1" applyAlignment="1">
      <alignment horizontal="right" vertical="top"/>
    </xf>
    <xf numFmtId="3" fontId="15" fillId="4" borderId="4" xfId="0" applyNumberFormat="1" applyFont="1" applyFill="1" applyBorder="1" applyAlignment="1" applyProtection="1">
      <alignment horizontal="right" vertical="top"/>
      <protection locked="0"/>
    </xf>
    <xf numFmtId="3" fontId="15" fillId="0" borderId="5" xfId="0" applyNumberFormat="1" applyFont="1" applyBorder="1" applyAlignment="1" applyProtection="1">
      <alignment horizontal="right" vertical="top"/>
      <protection locked="0"/>
    </xf>
    <xf numFmtId="3" fontId="15" fillId="4" borderId="28" xfId="0" applyNumberFormat="1" applyFont="1" applyFill="1" applyBorder="1" applyAlignment="1" applyProtection="1">
      <alignment horizontal="right" vertical="top"/>
      <protection locked="0"/>
    </xf>
    <xf numFmtId="3" fontId="15" fillId="4" borderId="12" xfId="0" applyNumberFormat="1" applyFont="1" applyFill="1" applyBorder="1" applyAlignment="1" applyProtection="1">
      <alignment horizontal="right" vertical="top"/>
      <protection locked="0"/>
    </xf>
    <xf numFmtId="0" fontId="15" fillId="10" borderId="13" xfId="0" applyFont="1" applyFill="1" applyBorder="1" applyAlignment="1">
      <alignment horizontal="left" vertical="top"/>
    </xf>
    <xf numFmtId="3" fontId="15" fillId="10" borderId="7" xfId="0" applyNumberFormat="1" applyFont="1" applyFill="1" applyBorder="1" applyAlignment="1">
      <alignment horizontal="right" vertical="top"/>
    </xf>
    <xf numFmtId="3" fontId="16" fillId="12" borderId="3" xfId="0" applyNumberFormat="1" applyFont="1" applyFill="1" applyBorder="1" applyAlignment="1">
      <alignment horizontal="right" vertical="top"/>
    </xf>
    <xf numFmtId="3" fontId="15" fillId="0" borderId="25" xfId="0" applyNumberFormat="1" applyFont="1" applyBorder="1" applyAlignment="1" applyProtection="1">
      <alignment horizontal="right" vertical="top"/>
      <protection locked="0"/>
    </xf>
    <xf numFmtId="0" fontId="16" fillId="11" borderId="4" xfId="0" applyFont="1" applyFill="1" applyBorder="1" applyAlignment="1">
      <alignment vertical="top"/>
    </xf>
    <xf numFmtId="3" fontId="16" fillId="10" borderId="0" xfId="0" applyNumberFormat="1" applyFont="1" applyFill="1" applyAlignment="1">
      <alignment horizontal="right" vertical="top"/>
    </xf>
    <xf numFmtId="3" fontId="16" fillId="10" borderId="5" xfId="0" applyNumberFormat="1" applyFont="1" applyFill="1" applyBorder="1" applyAlignment="1">
      <alignment horizontal="right" vertical="top"/>
    </xf>
    <xf numFmtId="0" fontId="15" fillId="6" borderId="13" xfId="0" applyFont="1" applyFill="1" applyBorder="1" applyAlignment="1">
      <alignment vertical="top"/>
    </xf>
    <xf numFmtId="0" fontId="15" fillId="6" borderId="0" xfId="0" applyFont="1" applyFill="1" applyAlignment="1">
      <alignment vertical="top"/>
    </xf>
    <xf numFmtId="0" fontId="15" fillId="4" borderId="13" xfId="0" applyFont="1" applyFill="1" applyBorder="1" applyAlignment="1">
      <alignment horizontal="left" vertical="top" wrapText="1"/>
    </xf>
    <xf numFmtId="0" fontId="15" fillId="4" borderId="17" xfId="0" applyFont="1" applyFill="1" applyBorder="1" applyAlignment="1">
      <alignment horizontal="left" vertical="top" indent="2"/>
    </xf>
    <xf numFmtId="0" fontId="15" fillId="4" borderId="20" xfId="0" applyFont="1" applyFill="1" applyBorder="1" applyAlignment="1">
      <alignment horizontal="left" vertical="top" indent="2"/>
    </xf>
    <xf numFmtId="0" fontId="15" fillId="4" borderId="23" xfId="0" applyFont="1" applyFill="1" applyBorder="1" applyAlignment="1">
      <alignment horizontal="left" vertical="top" indent="2"/>
    </xf>
    <xf numFmtId="0" fontId="15" fillId="4" borderId="17" xfId="0" applyFont="1" applyFill="1" applyBorder="1" applyAlignment="1">
      <alignment horizontal="left" vertical="top" wrapText="1" indent="2"/>
    </xf>
    <xf numFmtId="0" fontId="16" fillId="12" borderId="10" xfId="0" applyFont="1" applyFill="1" applyBorder="1" applyAlignment="1">
      <alignment horizontal="left" vertical="top"/>
    </xf>
    <xf numFmtId="37" fontId="16" fillId="8" borderId="3" xfId="0" applyNumberFormat="1" applyFont="1" applyFill="1" applyBorder="1" applyAlignment="1">
      <alignment horizontal="right" vertical="top"/>
    </xf>
    <xf numFmtId="3" fontId="15" fillId="11" borderId="121" xfId="0" applyNumberFormat="1" applyFont="1" applyFill="1" applyBorder="1" applyAlignment="1">
      <alignment horizontal="right" vertical="top"/>
    </xf>
    <xf numFmtId="3" fontId="15" fillId="11" borderId="17" xfId="0" applyNumberFormat="1" applyFont="1" applyFill="1" applyBorder="1" applyAlignment="1">
      <alignment horizontal="right" vertical="top"/>
    </xf>
    <xf numFmtId="3" fontId="15" fillId="11" borderId="103" xfId="0" applyNumberFormat="1" applyFont="1" applyFill="1" applyBorder="1" applyAlignment="1">
      <alignment horizontal="right" vertical="top"/>
    </xf>
    <xf numFmtId="3" fontId="15" fillId="11" borderId="20" xfId="0" applyNumberFormat="1" applyFont="1" applyFill="1" applyBorder="1" applyAlignment="1">
      <alignment horizontal="right" vertical="top"/>
    </xf>
    <xf numFmtId="3" fontId="15" fillId="11" borderId="100" xfId="0" applyNumberFormat="1" applyFont="1" applyFill="1" applyBorder="1" applyAlignment="1">
      <alignment horizontal="right" vertical="top"/>
    </xf>
    <xf numFmtId="3" fontId="15" fillId="11" borderId="23" xfId="0" applyNumberFormat="1" applyFont="1" applyFill="1" applyBorder="1" applyAlignment="1">
      <alignment horizontal="right" vertical="top"/>
    </xf>
    <xf numFmtId="3" fontId="16" fillId="11" borderId="40" xfId="0" applyNumberFormat="1" applyFont="1" applyFill="1" applyBorder="1" applyAlignment="1">
      <alignment horizontal="right" vertical="top"/>
    </xf>
    <xf numFmtId="3" fontId="16" fillId="11" borderId="13" xfId="0" applyNumberFormat="1" applyFont="1" applyFill="1" applyBorder="1" applyAlignment="1">
      <alignment horizontal="right" vertical="top"/>
    </xf>
    <xf numFmtId="3" fontId="15" fillId="4" borderId="30" xfId="0" applyNumberFormat="1" applyFont="1" applyFill="1" applyBorder="1" applyAlignment="1" applyProtection="1">
      <alignment vertical="top"/>
      <protection locked="0"/>
    </xf>
    <xf numFmtId="3" fontId="15" fillId="4" borderId="37" xfId="0" applyNumberFormat="1" applyFont="1" applyFill="1" applyBorder="1" applyAlignment="1" applyProtection="1">
      <alignment vertical="top"/>
      <protection locked="0"/>
    </xf>
    <xf numFmtId="3" fontId="15" fillId="11" borderId="121" xfId="0" applyNumberFormat="1" applyFont="1" applyFill="1" applyBorder="1" applyAlignment="1">
      <alignment vertical="top"/>
    </xf>
    <xf numFmtId="3" fontId="15" fillId="11" borderId="17" xfId="0" applyNumberFormat="1" applyFont="1" applyFill="1" applyBorder="1" applyAlignment="1">
      <alignment vertical="top"/>
    </xf>
    <xf numFmtId="3" fontId="15" fillId="4" borderId="32" xfId="0" applyNumberFormat="1" applyFont="1" applyFill="1" applyBorder="1" applyAlignment="1" applyProtection="1">
      <alignment vertical="top"/>
      <protection locked="0"/>
    </xf>
    <xf numFmtId="3" fontId="15" fillId="4" borderId="38" xfId="0" applyNumberFormat="1" applyFont="1" applyFill="1" applyBorder="1" applyAlignment="1" applyProtection="1">
      <alignment vertical="top"/>
      <protection locked="0"/>
    </xf>
    <xf numFmtId="3" fontId="15" fillId="11" borderId="103" xfId="0" applyNumberFormat="1" applyFont="1" applyFill="1" applyBorder="1" applyAlignment="1">
      <alignment vertical="top"/>
    </xf>
    <xf numFmtId="3" fontId="15" fillId="11" borderId="20" xfId="0" applyNumberFormat="1" applyFont="1" applyFill="1" applyBorder="1" applyAlignment="1">
      <alignment vertical="top"/>
    </xf>
    <xf numFmtId="3" fontId="15" fillId="4" borderId="39" xfId="0" applyNumberFormat="1" applyFont="1" applyFill="1" applyBorder="1" applyAlignment="1" applyProtection="1">
      <alignment vertical="top"/>
      <protection locked="0"/>
    </xf>
    <xf numFmtId="3" fontId="15" fillId="4" borderId="34" xfId="0" applyNumberFormat="1" applyFont="1" applyFill="1" applyBorder="1" applyAlignment="1" applyProtection="1">
      <alignment vertical="top"/>
      <protection locked="0"/>
    </xf>
    <xf numFmtId="3" fontId="15" fillId="11" borderId="100" xfId="0" applyNumberFormat="1" applyFont="1" applyFill="1" applyBorder="1" applyAlignment="1">
      <alignment vertical="top"/>
    </xf>
    <xf numFmtId="3" fontId="15" fillId="11" borderId="23" xfId="0" applyNumberFormat="1" applyFont="1" applyFill="1" applyBorder="1" applyAlignment="1">
      <alignment vertical="top"/>
    </xf>
    <xf numFmtId="3" fontId="16" fillId="11" borderId="28" xfId="0" applyNumberFormat="1" applyFont="1" applyFill="1" applyBorder="1" applyAlignment="1">
      <alignment vertical="top"/>
    </xf>
    <xf numFmtId="3" fontId="16" fillId="11" borderId="36" xfId="0" applyNumberFormat="1" applyFont="1" applyFill="1" applyBorder="1" applyAlignment="1">
      <alignment vertical="top"/>
    </xf>
    <xf numFmtId="3" fontId="16" fillId="11" borderId="40" xfId="0" applyNumberFormat="1" applyFont="1" applyFill="1" applyBorder="1" applyAlignment="1">
      <alignment vertical="top"/>
    </xf>
    <xf numFmtId="3" fontId="16" fillId="11" borderId="13" xfId="0" applyNumberFormat="1" applyFont="1" applyFill="1" applyBorder="1" applyAlignment="1">
      <alignment vertical="top"/>
    </xf>
    <xf numFmtId="3" fontId="16" fillId="10" borderId="13" xfId="0" applyNumberFormat="1" applyFont="1" applyFill="1" applyBorder="1" applyAlignment="1">
      <alignment vertical="top"/>
    </xf>
    <xf numFmtId="3" fontId="16" fillId="11" borderId="46" xfId="0" applyNumberFormat="1" applyFont="1" applyFill="1" applyBorder="1" applyAlignment="1">
      <alignment horizontal="right" vertical="top"/>
    </xf>
    <xf numFmtId="0" fontId="16" fillId="12" borderId="5" xfId="0" applyFont="1" applyFill="1" applyBorder="1" applyAlignment="1">
      <alignment horizontal="left" vertical="top"/>
    </xf>
    <xf numFmtId="3" fontId="16" fillId="12" borderId="4" xfId="0" applyNumberFormat="1" applyFont="1" applyFill="1" applyBorder="1" applyAlignment="1">
      <alignment horizontal="right" vertical="top"/>
    </xf>
    <xf numFmtId="3" fontId="16" fillId="12" borderId="14" xfId="0" applyNumberFormat="1" applyFont="1" applyFill="1" applyBorder="1" applyAlignment="1">
      <alignment horizontal="right" vertical="top"/>
    </xf>
    <xf numFmtId="3" fontId="15" fillId="0" borderId="68" xfId="0" applyNumberFormat="1" applyFont="1" applyBorder="1" applyAlignment="1" applyProtection="1">
      <alignment vertical="top"/>
      <protection locked="0"/>
    </xf>
    <xf numFmtId="3" fontId="15" fillId="0" borderId="119" xfId="0" applyNumberFormat="1" applyFont="1" applyBorder="1" applyAlignment="1" applyProtection="1">
      <alignment vertical="top"/>
      <protection locked="0"/>
    </xf>
    <xf numFmtId="3" fontId="15" fillId="0" borderId="77" xfId="0" applyNumberFormat="1" applyFont="1" applyBorder="1" applyAlignment="1" applyProtection="1">
      <alignment vertical="top"/>
      <protection locked="0"/>
    </xf>
    <xf numFmtId="3" fontId="25" fillId="6" borderId="92" xfId="0" applyNumberFormat="1" applyFont="1" applyFill="1" applyBorder="1" applyAlignment="1">
      <alignment vertical="top"/>
    </xf>
    <xf numFmtId="3" fontId="15" fillId="7" borderId="92" xfId="0" applyNumberFormat="1" applyFont="1" applyFill="1" applyBorder="1" applyAlignment="1">
      <alignment vertical="top"/>
    </xf>
    <xf numFmtId="3" fontId="25" fillId="6" borderId="14" xfId="0" applyNumberFormat="1" applyFont="1" applyFill="1" applyBorder="1" applyAlignment="1">
      <alignment vertical="top"/>
    </xf>
    <xf numFmtId="3" fontId="25" fillId="6" borderId="93" xfId="0" applyNumberFormat="1" applyFont="1" applyFill="1" applyBorder="1" applyAlignment="1">
      <alignment vertical="top"/>
    </xf>
    <xf numFmtId="3" fontId="15" fillId="0" borderId="103" xfId="0" applyNumberFormat="1" applyFont="1" applyBorder="1" applyAlignment="1" applyProtection="1">
      <alignment vertical="top"/>
      <protection locked="0"/>
    </xf>
    <xf numFmtId="3" fontId="15" fillId="0" borderId="20" xfId="0" applyNumberFormat="1" applyFont="1" applyBorder="1" applyAlignment="1" applyProtection="1">
      <alignment vertical="top"/>
      <protection locked="0"/>
    </xf>
    <xf numFmtId="3" fontId="15" fillId="0" borderId="100" xfId="0" applyNumberFormat="1" applyFont="1" applyBorder="1" applyAlignment="1" applyProtection="1">
      <alignment vertical="top"/>
      <protection locked="0"/>
    </xf>
    <xf numFmtId="3" fontId="15" fillId="0" borderId="23" xfId="0" applyNumberFormat="1" applyFont="1" applyBorder="1" applyAlignment="1" applyProtection="1">
      <alignment vertical="top"/>
      <protection locked="0"/>
    </xf>
    <xf numFmtId="0" fontId="15" fillId="7" borderId="92" xfId="0" applyFont="1" applyFill="1" applyBorder="1" applyAlignment="1">
      <alignment horizontal="right" vertical="top"/>
    </xf>
    <xf numFmtId="3" fontId="16" fillId="11" borderId="139" xfId="0" applyNumberFormat="1" applyFont="1" applyFill="1" applyBorder="1" applyAlignment="1">
      <alignment vertical="top"/>
    </xf>
    <xf numFmtId="3" fontId="16" fillId="11" borderId="122" xfId="0" applyNumberFormat="1" applyFont="1" applyFill="1" applyBorder="1" applyAlignment="1">
      <alignment vertical="top"/>
    </xf>
    <xf numFmtId="3" fontId="16" fillId="11" borderId="3" xfId="0" applyNumberFormat="1" applyFont="1" applyFill="1" applyBorder="1" applyAlignment="1">
      <alignment vertical="top"/>
    </xf>
    <xf numFmtId="3" fontId="16" fillId="11" borderId="12" xfId="0" applyNumberFormat="1" applyFont="1" applyFill="1" applyBorder="1" applyAlignment="1">
      <alignment vertical="top"/>
    </xf>
    <xf numFmtId="3" fontId="31" fillId="10" borderId="93" xfId="0" applyNumberFormat="1" applyFont="1" applyFill="1" applyBorder="1" applyAlignment="1">
      <alignment vertical="top"/>
    </xf>
    <xf numFmtId="3" fontId="31" fillId="10" borderId="9" xfId="0" applyNumberFormat="1" applyFont="1" applyFill="1" applyBorder="1" applyAlignment="1">
      <alignment vertical="top"/>
    </xf>
    <xf numFmtId="0" fontId="15" fillId="4" borderId="77" xfId="0" applyFont="1" applyFill="1" applyBorder="1" applyAlignment="1">
      <alignment horizontal="left" vertical="top" indent="2"/>
    </xf>
    <xf numFmtId="0" fontId="15" fillId="3" borderId="4" xfId="2" applyFont="1" applyFill="1" applyBorder="1" applyAlignment="1">
      <alignment horizontal="left" vertical="top" indent="1"/>
    </xf>
    <xf numFmtId="0" fontId="15" fillId="3" borderId="16" xfId="2" applyFont="1" applyFill="1" applyBorder="1" applyAlignment="1">
      <alignment horizontal="left" vertical="top" indent="1"/>
    </xf>
    <xf numFmtId="0" fontId="15" fillId="3" borderId="22" xfId="2" applyFont="1" applyFill="1" applyBorder="1" applyAlignment="1">
      <alignment horizontal="left" vertical="top" indent="1"/>
    </xf>
    <xf numFmtId="0" fontId="16" fillId="8" borderId="4" xfId="2" applyFont="1" applyFill="1" applyBorder="1" applyAlignment="1">
      <alignment vertical="top"/>
    </xf>
    <xf numFmtId="0" fontId="14" fillId="8" borderId="4" xfId="0" applyFont="1" applyFill="1" applyBorder="1" applyAlignment="1">
      <alignment horizontal="left" vertical="top"/>
    </xf>
    <xf numFmtId="0" fontId="15" fillId="6" borderId="13" xfId="2" applyFont="1" applyFill="1" applyBorder="1" applyAlignment="1">
      <alignment horizontal="left" vertical="top"/>
    </xf>
    <xf numFmtId="0" fontId="13" fillId="6" borderId="13" xfId="0" applyFont="1" applyFill="1" applyBorder="1" applyAlignment="1">
      <alignment horizontal="left" vertical="top"/>
    </xf>
    <xf numFmtId="0" fontId="14" fillId="0" borderId="4" xfId="0" applyFont="1" applyBorder="1" applyAlignment="1">
      <alignment vertical="top"/>
    </xf>
    <xf numFmtId="0" fontId="13" fillId="2" borderId="16" xfId="0" applyFont="1" applyFill="1" applyBorder="1" applyAlignment="1">
      <alignment horizontal="left" vertical="top" indent="1"/>
    </xf>
    <xf numFmtId="0" fontId="13" fillId="2" borderId="19" xfId="0" applyFont="1" applyFill="1" applyBorder="1" applyAlignment="1">
      <alignment horizontal="left" vertical="top" indent="1"/>
    </xf>
    <xf numFmtId="0" fontId="15" fillId="2" borderId="19" xfId="2" applyFont="1" applyFill="1" applyBorder="1" applyAlignment="1">
      <alignment horizontal="left" vertical="top" indent="1"/>
    </xf>
    <xf numFmtId="0" fontId="13" fillId="2" borderId="6" xfId="0" applyFont="1" applyFill="1" applyBorder="1" applyAlignment="1">
      <alignment horizontal="left" vertical="top" indent="1"/>
    </xf>
    <xf numFmtId="0" fontId="13" fillId="0" borderId="7" xfId="0" applyFont="1" applyBorder="1" applyAlignment="1">
      <alignment horizontal="left" vertical="top" indent="1"/>
    </xf>
    <xf numFmtId="3" fontId="15" fillId="0" borderId="78" xfId="0" applyNumberFormat="1" applyFont="1" applyBorder="1" applyAlignment="1" applyProtection="1">
      <alignment vertical="top"/>
      <protection locked="0"/>
    </xf>
    <xf numFmtId="3" fontId="15" fillId="0" borderId="16" xfId="0" applyNumberFormat="1" applyFont="1" applyBorder="1" applyAlignment="1" applyProtection="1">
      <alignment vertical="top"/>
      <protection locked="0"/>
    </xf>
    <xf numFmtId="3" fontId="15" fillId="7" borderId="78" xfId="0" applyNumberFormat="1" applyFont="1" applyFill="1" applyBorder="1" applyAlignment="1">
      <alignment vertical="top"/>
    </xf>
    <xf numFmtId="3" fontId="15" fillId="0" borderId="24" xfId="0" applyNumberFormat="1" applyFont="1" applyBorder="1" applyAlignment="1" applyProtection="1">
      <alignment vertical="top"/>
      <protection locked="0"/>
    </xf>
    <xf numFmtId="3" fontId="15" fillId="0" borderId="19" xfId="0" applyNumberFormat="1" applyFont="1" applyBorder="1" applyAlignment="1" applyProtection="1">
      <alignment vertical="top"/>
      <protection locked="0"/>
    </xf>
    <xf numFmtId="3" fontId="15" fillId="0" borderId="25" xfId="0" applyNumberFormat="1" applyFont="1" applyBorder="1" applyAlignment="1" applyProtection="1">
      <alignment vertical="top"/>
      <protection locked="0"/>
    </xf>
    <xf numFmtId="3" fontId="15" fillId="0" borderId="22" xfId="0" applyNumberFormat="1" applyFont="1" applyBorder="1" applyAlignment="1" applyProtection="1">
      <alignment vertical="top"/>
      <protection locked="0"/>
    </xf>
    <xf numFmtId="3" fontId="15" fillId="7" borderId="25" xfId="0" applyNumberFormat="1" applyFont="1" applyFill="1" applyBorder="1" applyAlignment="1">
      <alignment vertical="top"/>
    </xf>
    <xf numFmtId="0" fontId="16" fillId="7" borderId="12" xfId="0" applyFont="1" applyFill="1" applyBorder="1" applyAlignment="1">
      <alignment horizontal="right" vertical="top"/>
    </xf>
    <xf numFmtId="3" fontId="15" fillId="0" borderId="12" xfId="0" applyNumberFormat="1" applyFont="1" applyBorder="1" applyAlignment="1">
      <alignment vertical="top"/>
    </xf>
    <xf numFmtId="3" fontId="15" fillId="7" borderId="4" xfId="0" applyNumberFormat="1" applyFont="1" applyFill="1" applyBorder="1" applyAlignment="1">
      <alignment vertical="top"/>
    </xf>
    <xf numFmtId="3" fontId="15" fillId="0" borderId="5" xfId="0" applyNumberFormat="1" applyFont="1" applyBorder="1" applyAlignment="1">
      <alignment vertical="top"/>
    </xf>
    <xf numFmtId="3" fontId="15" fillId="0" borderId="4" xfId="0" applyNumberFormat="1" applyFont="1" applyBorder="1" applyAlignment="1">
      <alignment vertical="top"/>
    </xf>
    <xf numFmtId="3" fontId="15" fillId="7" borderId="5" xfId="0" applyNumberFormat="1" applyFont="1" applyFill="1" applyBorder="1" applyAlignment="1">
      <alignment vertical="top"/>
    </xf>
    <xf numFmtId="3" fontId="15" fillId="3" borderId="12" xfId="0" applyNumberFormat="1" applyFont="1" applyFill="1" applyBorder="1" applyAlignment="1" applyProtection="1">
      <alignment vertical="top"/>
      <protection locked="0"/>
    </xf>
    <xf numFmtId="3" fontId="15" fillId="3" borderId="5" xfId="0" applyNumberFormat="1" applyFont="1" applyFill="1" applyBorder="1" applyAlignment="1" applyProtection="1">
      <alignment vertical="top"/>
      <protection locked="0"/>
    </xf>
    <xf numFmtId="3" fontId="15" fillId="3" borderId="4" xfId="0" applyNumberFormat="1" applyFont="1" applyFill="1" applyBorder="1" applyAlignment="1" applyProtection="1">
      <alignment vertical="top"/>
      <protection locked="0"/>
    </xf>
    <xf numFmtId="3" fontId="16" fillId="8" borderId="7" xfId="0" applyNumberFormat="1" applyFont="1" applyFill="1" applyBorder="1" applyAlignment="1">
      <alignment horizontal="right" vertical="top"/>
    </xf>
    <xf numFmtId="3" fontId="25" fillId="6" borderId="12" xfId="0" applyNumberFormat="1" applyFont="1" applyFill="1" applyBorder="1" applyAlignment="1">
      <alignment horizontal="right" vertical="top"/>
    </xf>
    <xf numFmtId="3" fontId="15" fillId="3" borderId="17" xfId="0" applyNumberFormat="1" applyFont="1" applyFill="1" applyBorder="1" applyAlignment="1" applyProtection="1">
      <alignment vertical="top"/>
      <protection locked="0"/>
    </xf>
    <xf numFmtId="3" fontId="15" fillId="3" borderId="11" xfId="0" applyNumberFormat="1" applyFont="1" applyFill="1" applyBorder="1" applyAlignment="1" applyProtection="1">
      <alignment vertical="top"/>
      <protection locked="0"/>
    </xf>
    <xf numFmtId="3" fontId="15" fillId="7" borderId="6" xfId="0" applyNumberFormat="1" applyFont="1" applyFill="1" applyBorder="1" applyAlignment="1">
      <alignment vertical="top"/>
    </xf>
    <xf numFmtId="3" fontId="15" fillId="3" borderId="6" xfId="0" applyNumberFormat="1" applyFont="1" applyFill="1" applyBorder="1" applyAlignment="1" applyProtection="1">
      <alignment vertical="top"/>
      <protection locked="0"/>
    </xf>
    <xf numFmtId="3" fontId="15" fillId="6" borderId="7" xfId="0" applyNumberFormat="1" applyFont="1" applyFill="1" applyBorder="1" applyAlignment="1">
      <alignment vertical="top"/>
    </xf>
    <xf numFmtId="3" fontId="15" fillId="6" borderId="3" xfId="0" applyNumberFormat="1" applyFont="1" applyFill="1" applyBorder="1" applyAlignment="1">
      <alignment vertical="top"/>
    </xf>
    <xf numFmtId="3" fontId="15" fillId="6" borderId="14" xfId="0" applyNumberFormat="1" applyFont="1" applyFill="1" applyBorder="1" applyAlignment="1">
      <alignment vertical="top"/>
    </xf>
    <xf numFmtId="0" fontId="16" fillId="12" borderId="2" xfId="0" applyFont="1" applyFill="1" applyBorder="1" applyAlignment="1">
      <alignment horizontal="left" vertical="top"/>
    </xf>
    <xf numFmtId="3" fontId="15" fillId="3" borderId="67" xfId="0" applyNumberFormat="1" applyFont="1" applyFill="1" applyBorder="1" applyAlignment="1" applyProtection="1">
      <alignment vertical="top"/>
      <protection locked="0"/>
    </xf>
    <xf numFmtId="3" fontId="15" fillId="7" borderId="71" xfId="0" applyNumberFormat="1" applyFont="1" applyFill="1" applyBorder="1" applyAlignment="1">
      <alignment vertical="top"/>
    </xf>
    <xf numFmtId="3" fontId="15" fillId="3" borderId="72" xfId="0" applyNumberFormat="1" applyFont="1" applyFill="1" applyBorder="1" applyAlignment="1" applyProtection="1">
      <alignment vertical="top"/>
      <protection locked="0"/>
    </xf>
    <xf numFmtId="3" fontId="15" fillId="7" borderId="67" xfId="0" applyNumberFormat="1" applyFont="1" applyFill="1" applyBorder="1" applyAlignment="1">
      <alignment vertical="top"/>
    </xf>
    <xf numFmtId="3" fontId="15" fillId="3" borderId="63" xfId="0" applyNumberFormat="1" applyFont="1" applyFill="1" applyBorder="1" applyAlignment="1" applyProtection="1">
      <alignment vertical="top"/>
      <protection locked="0"/>
    </xf>
    <xf numFmtId="3" fontId="15" fillId="7" borderId="79" xfId="0" applyNumberFormat="1" applyFont="1" applyFill="1" applyBorder="1" applyAlignment="1">
      <alignment vertical="top"/>
    </xf>
    <xf numFmtId="3" fontId="15" fillId="3" borderId="99" xfId="0" applyNumberFormat="1" applyFont="1" applyFill="1" applyBorder="1" applyAlignment="1" applyProtection="1">
      <alignment vertical="top"/>
      <protection locked="0"/>
    </xf>
    <xf numFmtId="3" fontId="15" fillId="7" borderId="63" xfId="0" applyNumberFormat="1" applyFont="1" applyFill="1" applyBorder="1" applyAlignment="1">
      <alignment vertical="top"/>
    </xf>
    <xf numFmtId="0" fontId="15" fillId="4" borderId="16" xfId="0" applyFont="1" applyFill="1" applyBorder="1" applyAlignment="1">
      <alignment horizontal="left" vertical="top" indent="1"/>
    </xf>
    <xf numFmtId="0" fontId="15" fillId="4" borderId="22" xfId="0" applyFont="1" applyFill="1" applyBorder="1" applyAlignment="1">
      <alignment horizontal="left" vertical="top" indent="1"/>
    </xf>
    <xf numFmtId="0" fontId="15" fillId="3" borderId="16" xfId="0" applyFont="1" applyFill="1" applyBorder="1" applyAlignment="1">
      <alignment horizontal="left" vertical="top" wrapText="1" indent="1"/>
    </xf>
    <xf numFmtId="0" fontId="15" fillId="3" borderId="19" xfId="0" applyFont="1" applyFill="1" applyBorder="1" applyAlignment="1">
      <alignment horizontal="left" vertical="top" wrapText="1" indent="1"/>
    </xf>
    <xf numFmtId="0" fontId="15" fillId="3" borderId="22" xfId="0" applyFont="1" applyFill="1" applyBorder="1" applyAlignment="1">
      <alignment horizontal="left" vertical="top" wrapText="1" indent="1"/>
    </xf>
    <xf numFmtId="0" fontId="15" fillId="3" borderId="79" xfId="0" applyFont="1" applyFill="1" applyBorder="1" applyAlignment="1">
      <alignment horizontal="left" vertical="top" wrapText="1" indent="1"/>
    </xf>
    <xf numFmtId="0" fontId="15" fillId="4" borderId="4" xfId="0" applyFont="1" applyFill="1" applyBorder="1" applyAlignment="1">
      <alignment horizontal="left" vertical="top" indent="1"/>
    </xf>
    <xf numFmtId="0" fontId="15" fillId="0" borderId="16" xfId="0" applyFont="1" applyBorder="1" applyAlignment="1">
      <alignment horizontal="left" vertical="top" indent="1"/>
    </xf>
    <xf numFmtId="0" fontId="15" fillId="0" borderId="19" xfId="0" applyFont="1" applyBorder="1" applyAlignment="1">
      <alignment horizontal="left" vertical="top" indent="1"/>
    </xf>
    <xf numFmtId="0" fontId="15" fillId="0" borderId="22" xfId="0" applyFont="1" applyBorder="1" applyAlignment="1">
      <alignment horizontal="left" vertical="top" indent="1"/>
    </xf>
    <xf numFmtId="0" fontId="16" fillId="12" borderId="4" xfId="0" applyFont="1" applyFill="1" applyBorder="1" applyAlignment="1">
      <alignment horizontal="left" vertical="top" indent="1"/>
    </xf>
    <xf numFmtId="0" fontId="15" fillId="4" borderId="16" xfId="0" applyFont="1" applyFill="1" applyBorder="1" applyAlignment="1">
      <alignment horizontal="left" vertical="top" indent="2"/>
    </xf>
    <xf numFmtId="0" fontId="15" fillId="4" borderId="19" xfId="0" applyFont="1" applyFill="1" applyBorder="1" applyAlignment="1">
      <alignment horizontal="left" vertical="top" wrapText="1" indent="2"/>
    </xf>
    <xf numFmtId="0" fontId="15" fillId="4" borderId="22" xfId="0" applyFont="1" applyFill="1" applyBorder="1" applyAlignment="1">
      <alignment horizontal="left" vertical="top" indent="2"/>
    </xf>
    <xf numFmtId="0" fontId="16" fillId="11" borderId="4" xfId="0" applyFont="1" applyFill="1" applyBorder="1" applyAlignment="1">
      <alignment horizontal="left" vertical="top" indent="1"/>
    </xf>
    <xf numFmtId="0" fontId="16" fillId="8" borderId="4" xfId="0" applyFont="1" applyFill="1" applyBorder="1" applyAlignment="1">
      <alignment horizontal="left" vertical="top" wrapText="1" indent="1"/>
    </xf>
    <xf numFmtId="0" fontId="16" fillId="11" borderId="4" xfId="0" applyFont="1" applyFill="1" applyBorder="1" applyAlignment="1">
      <alignment horizontal="left" vertical="top" wrapText="1" indent="1"/>
    </xf>
    <xf numFmtId="0" fontId="18" fillId="11" borderId="4" xfId="0" applyFont="1" applyFill="1" applyBorder="1" applyAlignment="1">
      <alignment horizontal="left" vertical="top" indent="1"/>
    </xf>
    <xf numFmtId="0" fontId="18" fillId="11" borderId="13" xfId="0" applyFont="1" applyFill="1" applyBorder="1" applyAlignment="1">
      <alignment horizontal="left" vertical="top" indent="1"/>
    </xf>
    <xf numFmtId="0" fontId="18" fillId="11" borderId="3" xfId="0" applyFont="1" applyFill="1" applyBorder="1" applyAlignment="1">
      <alignment horizontal="left" vertical="top" indent="1"/>
    </xf>
    <xf numFmtId="0" fontId="15" fillId="8" borderId="12" xfId="0" applyFont="1" applyFill="1" applyBorder="1" applyAlignment="1">
      <alignment vertical="top"/>
    </xf>
    <xf numFmtId="0" fontId="16" fillId="8" borderId="4" xfId="0" applyFont="1" applyFill="1" applyBorder="1" applyAlignment="1">
      <alignment vertical="top"/>
    </xf>
    <xf numFmtId="3" fontId="13" fillId="0" borderId="69" xfId="0" applyNumberFormat="1" applyFont="1" applyBorder="1" applyAlignment="1" applyProtection="1">
      <alignment vertical="top"/>
      <protection locked="0"/>
    </xf>
    <xf numFmtId="3" fontId="13" fillId="0" borderId="68" xfId="0" applyNumberFormat="1" applyFont="1" applyBorder="1" applyAlignment="1" applyProtection="1">
      <alignment vertical="top"/>
      <protection locked="0"/>
    </xf>
    <xf numFmtId="3" fontId="13" fillId="0" borderId="97" xfId="0" applyNumberFormat="1" applyFont="1" applyBorder="1" applyAlignment="1" applyProtection="1">
      <alignment vertical="top"/>
      <protection locked="0"/>
    </xf>
    <xf numFmtId="3" fontId="25" fillId="6" borderId="2" xfId="0" applyNumberFormat="1" applyFont="1" applyFill="1" applyBorder="1" applyAlignment="1">
      <alignment vertical="top"/>
    </xf>
    <xf numFmtId="3" fontId="25" fillId="6" borderId="3" xfId="0" applyNumberFormat="1" applyFont="1" applyFill="1" applyBorder="1" applyAlignment="1">
      <alignment vertical="top"/>
    </xf>
    <xf numFmtId="3" fontId="13" fillId="0" borderId="32" xfId="0" applyNumberFormat="1" applyFont="1" applyBorder="1" applyAlignment="1" applyProtection="1">
      <alignment vertical="top"/>
      <protection locked="0"/>
    </xf>
    <xf numFmtId="3" fontId="13" fillId="0" borderId="33" xfId="0" applyNumberFormat="1" applyFont="1" applyBorder="1" applyAlignment="1" applyProtection="1">
      <alignment vertical="top"/>
      <protection locked="0"/>
    </xf>
    <xf numFmtId="3" fontId="13" fillId="0" borderId="95" xfId="0" applyNumberFormat="1" applyFont="1" applyBorder="1" applyAlignment="1" applyProtection="1">
      <alignment vertical="top"/>
      <protection locked="0"/>
    </xf>
    <xf numFmtId="3" fontId="25" fillId="6" borderId="6" xfId="0" applyNumberFormat="1" applyFont="1" applyFill="1" applyBorder="1" applyAlignment="1">
      <alignment vertical="top"/>
    </xf>
    <xf numFmtId="3" fontId="25" fillId="6" borderId="7" xfId="0" applyNumberFormat="1" applyFont="1" applyFill="1" applyBorder="1" applyAlignment="1">
      <alignment vertical="top"/>
    </xf>
    <xf numFmtId="3" fontId="25" fillId="6" borderId="10" xfId="0" applyNumberFormat="1" applyFont="1" applyFill="1" applyBorder="1" applyAlignment="1">
      <alignment vertical="top"/>
    </xf>
    <xf numFmtId="0" fontId="14" fillId="7" borderId="4" xfId="0" applyFont="1" applyFill="1" applyBorder="1" applyAlignment="1">
      <alignment horizontal="left" vertical="top"/>
    </xf>
    <xf numFmtId="3" fontId="14" fillId="0" borderId="116" xfId="0" applyNumberFormat="1" applyFont="1" applyBorder="1" applyAlignment="1" applyProtection="1">
      <alignment vertical="top"/>
      <protection locked="0"/>
    </xf>
    <xf numFmtId="3" fontId="13" fillId="0" borderId="30" xfId="0" applyNumberFormat="1" applyFont="1" applyBorder="1" applyAlignment="1" applyProtection="1">
      <alignment vertical="top"/>
      <protection locked="0"/>
    </xf>
    <xf numFmtId="3" fontId="13" fillId="0" borderId="31" xfId="0" applyNumberFormat="1" applyFont="1" applyBorder="1" applyAlignment="1" applyProtection="1">
      <alignment vertical="top"/>
      <protection locked="0"/>
    </xf>
    <xf numFmtId="3" fontId="13" fillId="0" borderId="94" xfId="0" applyNumberFormat="1" applyFont="1" applyBorder="1" applyAlignment="1" applyProtection="1">
      <alignment vertical="top"/>
      <protection locked="0"/>
    </xf>
    <xf numFmtId="3" fontId="13" fillId="0" borderId="34" xfId="0" applyNumberFormat="1" applyFont="1" applyBorder="1" applyAlignment="1" applyProtection="1">
      <alignment vertical="top"/>
      <protection locked="0"/>
    </xf>
    <xf numFmtId="3" fontId="13" fillId="0" borderId="35" xfId="0" applyNumberFormat="1" applyFont="1" applyBorder="1" applyAlignment="1" applyProtection="1">
      <alignment vertical="top"/>
      <protection locked="0"/>
    </xf>
    <xf numFmtId="3" fontId="13" fillId="0" borderId="96" xfId="0" applyNumberFormat="1" applyFont="1" applyBorder="1" applyAlignment="1" applyProtection="1">
      <alignment vertical="top"/>
      <protection locked="0"/>
    </xf>
    <xf numFmtId="3" fontId="14" fillId="0" borderId="7" xfId="0" applyNumberFormat="1" applyFont="1" applyBorder="1" applyAlignment="1" applyProtection="1">
      <alignment vertical="top"/>
      <protection locked="0"/>
    </xf>
    <xf numFmtId="3" fontId="14" fillId="0" borderId="48" xfId="0" applyNumberFormat="1" applyFont="1" applyBorder="1" applyAlignment="1" applyProtection="1">
      <alignment vertical="top"/>
      <protection locked="0"/>
    </xf>
    <xf numFmtId="3" fontId="14" fillId="0" borderId="10" xfId="0" applyNumberFormat="1" applyFont="1" applyBorder="1" applyAlignment="1" applyProtection="1">
      <alignment vertical="top"/>
      <protection locked="0"/>
    </xf>
    <xf numFmtId="0" fontId="16" fillId="8" borderId="4" xfId="0" applyFont="1" applyFill="1" applyBorder="1" applyAlignment="1">
      <alignment horizontal="left" vertical="top"/>
    </xf>
    <xf numFmtId="4" fontId="13" fillId="0" borderId="30" xfId="0" applyNumberFormat="1" applyFont="1" applyBorder="1" applyAlignment="1" applyProtection="1">
      <alignment vertical="top"/>
      <protection locked="0"/>
    </xf>
    <xf numFmtId="4" fontId="13" fillId="0" borderId="31" xfId="0" applyNumberFormat="1" applyFont="1" applyBorder="1" applyAlignment="1" applyProtection="1">
      <alignment vertical="top"/>
      <protection locked="0"/>
    </xf>
    <xf numFmtId="4" fontId="13" fillId="0" borderId="94" xfId="0" applyNumberFormat="1" applyFont="1" applyBorder="1" applyAlignment="1" applyProtection="1">
      <alignment vertical="top"/>
      <protection locked="0"/>
    </xf>
    <xf numFmtId="4" fontId="25" fillId="6" borderId="2" xfId="0" applyNumberFormat="1" applyFont="1" applyFill="1" applyBorder="1" applyAlignment="1">
      <alignment vertical="top"/>
    </xf>
    <xf numFmtId="4" fontId="25" fillId="6" borderId="3" xfId="0" applyNumberFormat="1" applyFont="1" applyFill="1" applyBorder="1" applyAlignment="1">
      <alignment vertical="top"/>
    </xf>
    <xf numFmtId="4" fontId="25" fillId="6" borderId="14" xfId="0" applyNumberFormat="1" applyFont="1" applyFill="1" applyBorder="1" applyAlignment="1">
      <alignment vertical="top"/>
    </xf>
    <xf numFmtId="4" fontId="13" fillId="0" borderId="34" xfId="0" applyNumberFormat="1" applyFont="1" applyBorder="1" applyAlignment="1" applyProtection="1">
      <alignment vertical="top"/>
      <protection locked="0"/>
    </xf>
    <xf numFmtId="4" fontId="13" fillId="0" borderId="35" xfId="0" applyNumberFormat="1" applyFont="1" applyBorder="1" applyAlignment="1" applyProtection="1">
      <alignment vertical="top"/>
      <protection locked="0"/>
    </xf>
    <xf numFmtId="4" fontId="13" fillId="0" borderId="96" xfId="0" applyNumberFormat="1" applyFont="1" applyBorder="1" applyAlignment="1" applyProtection="1">
      <alignment vertical="top"/>
      <protection locked="0"/>
    </xf>
    <xf numFmtId="4" fontId="25" fillId="6" borderId="6" xfId="0" applyNumberFormat="1" applyFont="1" applyFill="1" applyBorder="1" applyAlignment="1">
      <alignment vertical="top"/>
    </xf>
    <xf numFmtId="4" fontId="25" fillId="6" borderId="7" xfId="0" applyNumberFormat="1" applyFont="1" applyFill="1" applyBorder="1" applyAlignment="1">
      <alignment vertical="top"/>
    </xf>
    <xf numFmtId="4" fontId="25" fillId="6" borderId="10" xfId="0" applyNumberFormat="1" applyFont="1" applyFill="1" applyBorder="1" applyAlignment="1">
      <alignment vertical="top"/>
    </xf>
    <xf numFmtId="4" fontId="14" fillId="7" borderId="28" xfId="0" applyNumberFormat="1" applyFont="1" applyFill="1" applyBorder="1" applyAlignment="1">
      <alignment vertical="top"/>
    </xf>
    <xf numFmtId="4" fontId="14" fillId="7" borderId="29" xfId="0" applyNumberFormat="1" applyFont="1" applyFill="1" applyBorder="1" applyAlignment="1">
      <alignment vertical="top"/>
    </xf>
    <xf numFmtId="4" fontId="14" fillId="7" borderId="36" xfId="0" applyNumberFormat="1" applyFont="1" applyFill="1" applyBorder="1" applyAlignment="1">
      <alignment vertical="top"/>
    </xf>
    <xf numFmtId="4" fontId="14" fillId="0" borderId="48" xfId="0" applyNumberFormat="1" applyFont="1" applyBorder="1" applyAlignment="1" applyProtection="1">
      <alignment vertical="top"/>
      <protection locked="0"/>
    </xf>
    <xf numFmtId="4" fontId="14" fillId="0" borderId="27" xfId="0" applyNumberFormat="1" applyFont="1" applyBorder="1" applyAlignment="1" applyProtection="1">
      <alignment vertical="top"/>
      <protection locked="0"/>
    </xf>
    <xf numFmtId="3" fontId="13" fillId="8" borderId="13" xfId="0" applyNumberFormat="1" applyFont="1" applyFill="1" applyBorder="1" applyAlignment="1">
      <alignment horizontal="left" vertical="top"/>
    </xf>
    <xf numFmtId="3" fontId="13" fillId="6" borderId="0" xfId="0" applyNumberFormat="1" applyFont="1" applyFill="1" applyAlignment="1">
      <alignment horizontal="left" vertical="top"/>
    </xf>
    <xf numFmtId="3" fontId="13" fillId="6" borderId="9" xfId="0" applyNumberFormat="1" applyFont="1" applyFill="1" applyBorder="1" applyAlignment="1">
      <alignment horizontal="left" vertical="top"/>
    </xf>
    <xf numFmtId="4" fontId="14" fillId="7" borderId="28" xfId="0" quotePrefix="1" applyNumberFormat="1" applyFont="1" applyFill="1" applyBorder="1" applyAlignment="1">
      <alignment horizontal="right" vertical="top"/>
    </xf>
    <xf numFmtId="4" fontId="14" fillId="7" borderId="29" xfId="0" applyNumberFormat="1" applyFont="1" applyFill="1" applyBorder="1" applyAlignment="1">
      <alignment horizontal="right" vertical="top"/>
    </xf>
    <xf numFmtId="3" fontId="23" fillId="6" borderId="8" xfId="0" applyNumberFormat="1" applyFont="1" applyFill="1" applyBorder="1" applyAlignment="1">
      <alignment horizontal="left" vertical="top"/>
    </xf>
    <xf numFmtId="3" fontId="23" fillId="6" borderId="0" xfId="0" applyNumberFormat="1" applyFont="1" applyFill="1" applyAlignment="1">
      <alignment horizontal="left" vertical="top"/>
    </xf>
    <xf numFmtId="3" fontId="23" fillId="6" borderId="9" xfId="0" applyNumberFormat="1" applyFont="1" applyFill="1" applyBorder="1" applyAlignment="1">
      <alignment horizontal="left" vertical="top"/>
    </xf>
    <xf numFmtId="4" fontId="13" fillId="0" borderId="30" xfId="0" quotePrefix="1" applyNumberFormat="1" applyFont="1" applyBorder="1" applyAlignment="1" applyProtection="1">
      <alignment horizontal="right" vertical="top"/>
      <protection locked="0"/>
    </xf>
    <xf numFmtId="4" fontId="13" fillId="0" borderId="32" xfId="0" quotePrefix="1" applyNumberFormat="1" applyFont="1" applyBorder="1" applyAlignment="1" applyProtection="1">
      <alignment horizontal="right" vertical="top"/>
      <protection locked="0"/>
    </xf>
    <xf numFmtId="4" fontId="13" fillId="0" borderId="33" xfId="0" applyNumberFormat="1" applyFont="1" applyBorder="1" applyAlignment="1" applyProtection="1">
      <alignment vertical="top"/>
      <protection locked="0"/>
    </xf>
    <xf numFmtId="4" fontId="13" fillId="0" borderId="32" xfId="0" applyNumberFormat="1" applyFont="1" applyBorder="1" applyAlignment="1" applyProtection="1">
      <alignment horizontal="right" vertical="top"/>
      <protection locked="0"/>
    </xf>
    <xf numFmtId="4" fontId="13" fillId="0" borderId="34" xfId="0" quotePrefix="1" applyNumberFormat="1" applyFont="1" applyBorder="1" applyAlignment="1" applyProtection="1">
      <alignment horizontal="right" vertical="top"/>
      <protection locked="0"/>
    </xf>
    <xf numFmtId="0" fontId="13" fillId="2" borderId="16" xfId="0" applyFont="1" applyFill="1" applyBorder="1" applyAlignment="1">
      <alignment horizontal="left" vertical="top" indent="2"/>
    </xf>
    <xf numFmtId="0" fontId="13" fillId="2" borderId="19" xfId="0" applyFont="1" applyFill="1" applyBorder="1" applyAlignment="1">
      <alignment horizontal="left" vertical="top" indent="2"/>
    </xf>
    <xf numFmtId="0" fontId="13" fillId="2" borderId="22" xfId="0" applyFont="1" applyFill="1" applyBorder="1" applyAlignment="1">
      <alignment horizontal="left" vertical="top" indent="2"/>
    </xf>
    <xf numFmtId="0" fontId="13" fillId="8" borderId="4" xfId="0" applyFont="1" applyFill="1" applyBorder="1" applyAlignment="1">
      <alignment horizontal="left" vertical="top" indent="1"/>
    </xf>
    <xf numFmtId="0" fontId="13" fillId="0" borderId="71" xfId="0" applyFont="1" applyBorder="1" applyAlignment="1">
      <alignment horizontal="left" vertical="top" indent="1"/>
    </xf>
    <xf numFmtId="0" fontId="14" fillId="7" borderId="4" xfId="0" applyFont="1" applyFill="1" applyBorder="1" applyAlignment="1">
      <alignment horizontal="left" vertical="top" indent="1"/>
    </xf>
    <xf numFmtId="0" fontId="13" fillId="0" borderId="15" xfId="0" applyFont="1" applyBorder="1" applyAlignment="1">
      <alignment horizontal="left" vertical="top" indent="1"/>
    </xf>
    <xf numFmtId="0" fontId="15" fillId="0" borderId="6" xfId="0" applyFont="1" applyBorder="1" applyAlignment="1">
      <alignment horizontal="left" vertical="top"/>
    </xf>
    <xf numFmtId="3" fontId="15" fillId="2" borderId="15" xfId="0" applyNumberFormat="1" applyFont="1" applyFill="1" applyBorder="1" applyAlignment="1" applyProtection="1">
      <alignment horizontal="right" vertical="top"/>
      <protection locked="0"/>
    </xf>
    <xf numFmtId="3" fontId="15" fillId="2" borderId="18" xfId="0" applyNumberFormat="1" applyFont="1" applyFill="1" applyBorder="1" applyAlignment="1" applyProtection="1">
      <alignment horizontal="right" vertical="top"/>
      <protection locked="0"/>
    </xf>
    <xf numFmtId="3" fontId="15" fillId="2" borderId="21" xfId="0" applyNumberFormat="1" applyFont="1" applyFill="1" applyBorder="1" applyAlignment="1" applyProtection="1">
      <alignment horizontal="right" vertical="top"/>
      <protection locked="0"/>
    </xf>
    <xf numFmtId="0" fontId="13" fillId="8" borderId="12" xfId="0" applyFont="1" applyFill="1" applyBorder="1" applyAlignment="1">
      <alignment vertical="top"/>
    </xf>
    <xf numFmtId="3" fontId="15" fillId="2" borderId="11" xfId="0" applyNumberFormat="1" applyFont="1" applyFill="1" applyBorder="1" applyAlignment="1" applyProtection="1">
      <alignment horizontal="right" vertical="top"/>
      <protection locked="0"/>
    </xf>
    <xf numFmtId="3" fontId="15" fillId="8" borderId="13" xfId="0" applyNumberFormat="1" applyFont="1" applyFill="1" applyBorder="1" applyAlignment="1">
      <alignment horizontal="right" vertical="top"/>
    </xf>
    <xf numFmtId="0" fontId="14" fillId="8" borderId="4" xfId="0" applyFont="1" applyFill="1" applyBorder="1" applyAlignment="1">
      <alignment horizontal="left" vertical="top" indent="1"/>
    </xf>
    <xf numFmtId="0" fontId="13" fillId="2" borderId="17" xfId="0" applyFont="1" applyFill="1" applyBorder="1" applyAlignment="1">
      <alignment horizontal="left" vertical="top" indent="2"/>
    </xf>
    <xf numFmtId="0" fontId="13" fillId="2" borderId="23" xfId="0" applyFont="1" applyFill="1" applyBorder="1" applyAlignment="1">
      <alignment horizontal="left" vertical="top" indent="2"/>
    </xf>
    <xf numFmtId="0" fontId="15" fillId="10" borderId="13" xfId="0" applyFont="1" applyFill="1" applyBorder="1" applyAlignment="1">
      <alignment horizontal="left"/>
    </xf>
    <xf numFmtId="0" fontId="15" fillId="6" borderId="3" xfId="0" applyFont="1" applyFill="1" applyBorder="1" applyAlignment="1">
      <alignment horizontal="left"/>
    </xf>
    <xf numFmtId="0" fontId="15" fillId="6" borderId="3" xfId="0" applyFont="1" applyFill="1" applyBorder="1"/>
    <xf numFmtId="0" fontId="15" fillId="6" borderId="14" xfId="0" applyFont="1" applyFill="1" applyBorder="1"/>
    <xf numFmtId="0" fontId="15" fillId="6" borderId="0" xfId="0" applyFont="1" applyFill="1"/>
    <xf numFmtId="0" fontId="15" fillId="6" borderId="9" xfId="0" applyFont="1" applyFill="1" applyBorder="1"/>
    <xf numFmtId="0" fontId="25" fillId="6" borderId="0" xfId="0" applyFont="1" applyFill="1"/>
    <xf numFmtId="0" fontId="25" fillId="6" borderId="9" xfId="0" applyFont="1" applyFill="1" applyBorder="1"/>
    <xf numFmtId="0" fontId="15" fillId="6" borderId="13" xfId="2" applyFont="1" applyFill="1" applyBorder="1"/>
    <xf numFmtId="0" fontId="15" fillId="10" borderId="0" xfId="0" applyFont="1" applyFill="1" applyAlignment="1">
      <alignment wrapText="1"/>
    </xf>
    <xf numFmtId="0" fontId="15" fillId="6" borderId="7" xfId="2" applyFont="1" applyFill="1" applyBorder="1"/>
    <xf numFmtId="0" fontId="15" fillId="10" borderId="0" xfId="0" applyFont="1" applyFill="1"/>
    <xf numFmtId="0" fontId="13" fillId="8" borderId="11" xfId="0" applyFont="1" applyFill="1" applyBorder="1" applyAlignment="1">
      <alignment horizontal="right" vertical="top"/>
    </xf>
    <xf numFmtId="0" fontId="16" fillId="12" borderId="6" xfId="0" applyFont="1" applyFill="1" applyBorder="1" applyAlignment="1">
      <alignment horizontal="left" vertical="top"/>
    </xf>
    <xf numFmtId="0" fontId="16" fillId="12" borderId="5" xfId="0" applyFont="1" applyFill="1" applyBorder="1" applyAlignment="1">
      <alignment horizontal="right" vertical="top"/>
    </xf>
    <xf numFmtId="3" fontId="15" fillId="4" borderId="15" xfId="0" applyNumberFormat="1" applyFont="1" applyFill="1" applyBorder="1" applyAlignment="1" applyProtection="1">
      <alignment vertical="top"/>
      <protection locked="0"/>
    </xf>
    <xf numFmtId="3" fontId="15" fillId="11" borderId="15" xfId="0" applyNumberFormat="1" applyFont="1" applyFill="1" applyBorder="1" applyAlignment="1">
      <alignment vertical="top"/>
    </xf>
    <xf numFmtId="3" fontId="15" fillId="4" borderId="21" xfId="0" applyNumberFormat="1" applyFont="1" applyFill="1" applyBorder="1" applyAlignment="1" applyProtection="1">
      <alignment vertical="top"/>
      <protection locked="0"/>
    </xf>
    <xf numFmtId="3" fontId="15" fillId="11" borderId="21" xfId="0" applyNumberFormat="1" applyFont="1" applyFill="1" applyBorder="1" applyAlignment="1">
      <alignment vertical="top"/>
    </xf>
    <xf numFmtId="3" fontId="15" fillId="10" borderId="13" xfId="0" applyNumberFormat="1" applyFont="1" applyFill="1" applyBorder="1" applyAlignment="1">
      <alignment vertical="top"/>
    </xf>
    <xf numFmtId="3" fontId="15" fillId="10" borderId="5" xfId="0" applyNumberFormat="1" applyFont="1" applyFill="1" applyBorder="1" applyAlignment="1">
      <alignment vertical="top"/>
    </xf>
    <xf numFmtId="0" fontId="15" fillId="10" borderId="13" xfId="0" applyFont="1" applyFill="1" applyBorder="1" applyAlignment="1">
      <alignment horizontal="left" vertical="top" indent="1"/>
    </xf>
    <xf numFmtId="0" fontId="29" fillId="14" borderId="12" xfId="0" applyFont="1" applyFill="1" applyBorder="1" applyAlignment="1">
      <alignment horizontal="right" vertical="top"/>
    </xf>
    <xf numFmtId="0" fontId="18" fillId="14" borderId="13" xfId="0" applyFont="1" applyFill="1" applyBorder="1" applyAlignment="1">
      <alignment vertical="top"/>
    </xf>
    <xf numFmtId="0" fontId="18" fillId="14" borderId="13" xfId="0" applyFont="1" applyFill="1" applyBorder="1" applyAlignment="1">
      <alignment horizontal="right" vertical="top" wrapText="1"/>
    </xf>
    <xf numFmtId="3" fontId="13" fillId="0" borderId="78" xfId="0" applyNumberFormat="1" applyFont="1" applyBorder="1" applyAlignment="1" applyProtection="1">
      <alignment horizontal="right" vertical="top"/>
      <protection locked="0"/>
    </xf>
    <xf numFmtId="3" fontId="13" fillId="0" borderId="19" xfId="0" applyNumberFormat="1" applyFont="1" applyBorder="1" applyAlignment="1" applyProtection="1">
      <alignment horizontal="right" vertical="top"/>
      <protection locked="0"/>
    </xf>
    <xf numFmtId="3" fontId="13" fillId="0" borderId="25" xfId="0" applyNumberFormat="1" applyFont="1" applyBorder="1" applyAlignment="1" applyProtection="1">
      <alignment horizontal="right" vertical="top"/>
      <protection locked="0"/>
    </xf>
    <xf numFmtId="0" fontId="29" fillId="16" borderId="11" xfId="0" applyFont="1" applyFill="1" applyBorder="1" applyAlignment="1">
      <alignment horizontal="right" vertical="top"/>
    </xf>
    <xf numFmtId="0" fontId="18" fillId="16" borderId="10" xfId="0" applyFont="1" applyFill="1" applyBorder="1" applyAlignment="1">
      <alignment vertical="top"/>
    </xf>
    <xf numFmtId="3" fontId="18" fillId="16" borderId="26" xfId="0" applyNumberFormat="1" applyFont="1" applyFill="1" applyBorder="1" applyAlignment="1">
      <alignment horizontal="right" vertical="top"/>
    </xf>
    <xf numFmtId="3" fontId="18" fillId="16" borderId="10" xfId="0" applyNumberFormat="1" applyFont="1" applyFill="1" applyBorder="1" applyAlignment="1">
      <alignment horizontal="right" vertical="top"/>
    </xf>
    <xf numFmtId="0" fontId="29" fillId="15" borderId="78" xfId="0" applyFont="1" applyFill="1" applyBorder="1" applyAlignment="1">
      <alignment horizontal="left" vertical="top" indent="1"/>
    </xf>
    <xf numFmtId="0" fontId="29" fillId="15" borderId="24" xfId="0" applyFont="1" applyFill="1" applyBorder="1" applyAlignment="1">
      <alignment horizontal="left" vertical="top" indent="1"/>
    </xf>
    <xf numFmtId="0" fontId="29" fillId="0" borderId="24" xfId="0" applyFont="1" applyBorder="1" applyAlignment="1">
      <alignment horizontal="left" vertical="top" indent="1"/>
    </xf>
    <xf numFmtId="0" fontId="29" fillId="0" borderId="25" xfId="0" applyFont="1" applyBorder="1" applyAlignment="1">
      <alignment horizontal="left" vertical="top" indent="1"/>
    </xf>
    <xf numFmtId="49" fontId="15" fillId="2" borderId="33" xfId="0" applyNumberFormat="1" applyFont="1" applyFill="1" applyBorder="1" applyAlignment="1" applyProtection="1">
      <alignment horizontal="right" vertical="top"/>
      <protection locked="0"/>
    </xf>
    <xf numFmtId="49" fontId="15" fillId="2" borderId="33" xfId="0" applyNumberFormat="1" applyFont="1" applyFill="1" applyBorder="1" applyAlignment="1" applyProtection="1">
      <alignment horizontal="right" vertical="top" wrapText="1"/>
      <protection locked="0"/>
    </xf>
    <xf numFmtId="49" fontId="15" fillId="0" borderId="33" xfId="0" applyNumberFormat="1" applyFont="1" applyBorder="1" applyAlignment="1" applyProtection="1">
      <alignment horizontal="right" vertical="top"/>
      <protection locked="0"/>
    </xf>
    <xf numFmtId="49" fontId="15" fillId="0" borderId="35" xfId="0" applyNumberFormat="1" applyFont="1" applyBorder="1" applyAlignment="1" applyProtection="1">
      <alignment horizontal="right" vertical="top"/>
      <protection locked="0"/>
    </xf>
    <xf numFmtId="49" fontId="15" fillId="0" borderId="33" xfId="0" applyNumberFormat="1" applyFont="1" applyBorder="1" applyAlignment="1" applyProtection="1">
      <alignment horizontal="right" vertical="top" wrapText="1"/>
      <protection locked="0"/>
    </xf>
    <xf numFmtId="49" fontId="15" fillId="0" borderId="35" xfId="0" applyNumberFormat="1" applyFont="1" applyBorder="1" applyAlignment="1" applyProtection="1">
      <alignment horizontal="right" vertical="top" wrapText="1"/>
      <protection locked="0"/>
    </xf>
    <xf numFmtId="0" fontId="13" fillId="0" borderId="21" xfId="0" applyFont="1" applyBorder="1" applyAlignment="1">
      <alignment horizontal="left" vertical="top" wrapText="1"/>
    </xf>
    <xf numFmtId="14" fontId="11" fillId="5" borderId="6" xfId="0" applyNumberFormat="1" applyFont="1" applyFill="1" applyBorder="1" applyAlignment="1">
      <alignment horizontal="center" vertical="top" wrapText="1"/>
    </xf>
    <xf numFmtId="14" fontId="11" fillId="5" borderId="129" xfId="0" applyNumberFormat="1" applyFont="1" applyFill="1" applyBorder="1" applyAlignment="1">
      <alignment horizontal="center" vertical="top" wrapText="1"/>
    </xf>
    <xf numFmtId="14" fontId="11" fillId="5" borderId="53" xfId="0" applyNumberFormat="1" applyFont="1" applyFill="1" applyBorder="1" applyAlignment="1">
      <alignment horizontal="center" vertical="top" wrapText="1"/>
    </xf>
    <xf numFmtId="14" fontId="11" fillId="5" borderId="10" xfId="0" applyNumberFormat="1" applyFont="1" applyFill="1" applyBorder="1" applyAlignment="1">
      <alignment horizontal="center" vertical="top" wrapText="1"/>
    </xf>
    <xf numFmtId="0" fontId="15" fillId="2" borderId="79" xfId="2" applyFont="1" applyFill="1" applyBorder="1" applyAlignment="1">
      <alignment horizontal="left" indent="1"/>
    </xf>
    <xf numFmtId="0" fontId="4" fillId="6" borderId="0" xfId="0" applyFont="1" applyFill="1"/>
    <xf numFmtId="0" fontId="15" fillId="7" borderId="5" xfId="2" applyFont="1" applyFill="1" applyBorder="1" applyAlignment="1">
      <alignment horizontal="left" indent="1"/>
    </xf>
    <xf numFmtId="0" fontId="15" fillId="2" borderId="18" xfId="3" applyNumberFormat="1" applyFont="1" applyFill="1" applyBorder="1" applyAlignment="1" applyProtection="1">
      <alignment horizontal="left" vertical="top" wrapText="1"/>
      <protection locked="0"/>
    </xf>
    <xf numFmtId="0" fontId="15" fillId="0" borderId="18" xfId="0" applyFont="1" applyBorder="1" applyAlignment="1" applyProtection="1">
      <alignment horizontal="left" vertical="top" wrapText="1"/>
      <protection locked="0"/>
    </xf>
    <xf numFmtId="0" fontId="15" fillId="0" borderId="21" xfId="0" applyFont="1" applyBorder="1" applyAlignment="1" applyProtection="1">
      <alignment horizontal="left" vertical="top" wrapText="1"/>
      <protection locked="0"/>
    </xf>
    <xf numFmtId="14" fontId="11" fillId="5" borderId="81" xfId="0" applyNumberFormat="1" applyFont="1" applyFill="1" applyBorder="1" applyAlignment="1">
      <alignment horizontal="left" wrapText="1"/>
    </xf>
    <xf numFmtId="0" fontId="14" fillId="8" borderId="6" xfId="0" applyFont="1" applyFill="1" applyBorder="1" applyAlignment="1">
      <alignment vertical="top"/>
    </xf>
    <xf numFmtId="0" fontId="14" fillId="8" borderId="7" xfId="0" applyFont="1" applyFill="1" applyBorder="1" applyAlignment="1">
      <alignment vertical="top"/>
    </xf>
    <xf numFmtId="0" fontId="14" fillId="8" borderId="10" xfId="0" applyFont="1" applyFill="1" applyBorder="1" applyAlignment="1">
      <alignment vertical="top"/>
    </xf>
    <xf numFmtId="14" fontId="11" fillId="5" borderId="3" xfId="0" applyNumberFormat="1" applyFont="1" applyFill="1" applyBorder="1" applyAlignment="1">
      <alignment horizontal="left" vertical="top" wrapText="1"/>
    </xf>
    <xf numFmtId="14" fontId="11" fillId="5" borderId="14" xfId="0" applyNumberFormat="1" applyFont="1" applyFill="1" applyBorder="1" applyAlignment="1">
      <alignment horizontal="left" vertical="top" wrapText="1"/>
    </xf>
    <xf numFmtId="14" fontId="11" fillId="5" borderId="8" xfId="0" applyNumberFormat="1" applyFont="1" applyFill="1" applyBorder="1" applyAlignment="1">
      <alignment horizontal="left" wrapText="1"/>
    </xf>
    <xf numFmtId="14" fontId="11" fillId="5" borderId="9" xfId="0" applyNumberFormat="1" applyFont="1" applyFill="1" applyBorder="1" applyAlignment="1">
      <alignment horizontal="left" vertical="top" wrapText="1"/>
    </xf>
    <xf numFmtId="14" fontId="11" fillId="5" borderId="50" xfId="0" applyNumberFormat="1" applyFont="1" applyFill="1" applyBorder="1" applyAlignment="1">
      <alignment horizontal="left" wrapText="1"/>
    </xf>
    <xf numFmtId="14" fontId="11" fillId="5" borderId="50" xfId="0" applyNumberFormat="1" applyFont="1" applyFill="1" applyBorder="1" applyAlignment="1">
      <alignment horizontal="left" vertical="top" wrapText="1"/>
    </xf>
    <xf numFmtId="0" fontId="14" fillId="6" borderId="13" xfId="0" applyFont="1" applyFill="1" applyBorder="1" applyAlignment="1">
      <alignment horizontal="left" vertical="top"/>
    </xf>
    <xf numFmtId="0" fontId="13" fillId="6" borderId="5" xfId="0" applyFont="1" applyFill="1" applyBorder="1" applyAlignment="1">
      <alignment horizontal="left" vertical="top"/>
    </xf>
    <xf numFmtId="0" fontId="0" fillId="6" borderId="4" xfId="0" applyFill="1" applyBorder="1" applyAlignment="1">
      <alignment horizontal="left"/>
    </xf>
    <xf numFmtId="0" fontId="13" fillId="0" borderId="67" xfId="0" applyFont="1" applyBorder="1" applyAlignment="1">
      <alignment horizontal="left" vertical="top" wrapText="1"/>
    </xf>
    <xf numFmtId="49" fontId="0" fillId="0" borderId="0" xfId="0" applyNumberFormat="1"/>
    <xf numFmtId="49" fontId="0" fillId="0" borderId="0" xfId="0" applyNumberFormat="1" applyAlignment="1">
      <alignment horizontal="left"/>
    </xf>
    <xf numFmtId="0" fontId="0" fillId="0" borderId="8" xfId="0" applyBorder="1" applyAlignment="1">
      <alignment horizontal="left" vertical="top"/>
    </xf>
    <xf numFmtId="14" fontId="11" fillId="5" borderId="0" xfId="0" applyNumberFormat="1" applyFont="1" applyFill="1" applyAlignment="1">
      <alignment horizontal="left" vertical="top" wrapText="1"/>
    </xf>
    <xf numFmtId="9" fontId="15" fillId="16" borderId="38" xfId="2" applyNumberFormat="1" applyFont="1" applyFill="1" applyBorder="1" applyAlignment="1">
      <alignment horizontal="right" vertical="top"/>
    </xf>
    <xf numFmtId="14" fontId="11" fillId="5" borderId="0" xfId="0" applyNumberFormat="1" applyFont="1" applyFill="1" applyAlignment="1">
      <alignment horizontal="left" wrapText="1"/>
    </xf>
    <xf numFmtId="14" fontId="11" fillId="5" borderId="147" xfId="0" applyNumberFormat="1" applyFont="1" applyFill="1" applyBorder="1" applyAlignment="1">
      <alignment horizontal="left" wrapText="1"/>
    </xf>
    <xf numFmtId="14" fontId="11" fillId="5" borderId="52" xfId="0" applyNumberFormat="1" applyFont="1" applyFill="1" applyBorder="1" applyAlignment="1">
      <alignment horizontal="left" vertical="top" wrapText="1"/>
    </xf>
    <xf numFmtId="14" fontId="11" fillId="5" borderId="109" xfId="0" applyNumberFormat="1" applyFont="1" applyFill="1" applyBorder="1" applyAlignment="1">
      <alignment horizontal="left" wrapText="1"/>
    </xf>
    <xf numFmtId="14" fontId="11" fillId="5" borderId="53" xfId="0" applyNumberFormat="1" applyFont="1" applyFill="1" applyBorder="1" applyAlignment="1">
      <alignment horizontal="left" wrapText="1"/>
    </xf>
    <xf numFmtId="14" fontId="11" fillId="5" borderId="53" xfId="0" applyNumberFormat="1" applyFont="1" applyFill="1" applyBorder="1" applyAlignment="1">
      <alignment horizontal="left" vertical="top" wrapText="1"/>
    </xf>
    <xf numFmtId="14" fontId="11" fillId="5" borderId="54" xfId="0" applyNumberFormat="1" applyFont="1" applyFill="1" applyBorder="1" applyAlignment="1">
      <alignment horizontal="left" vertical="top" wrapText="1"/>
    </xf>
    <xf numFmtId="0" fontId="14" fillId="0" borderId="67" xfId="0" applyFont="1" applyBorder="1" applyAlignment="1" applyProtection="1">
      <alignment horizontal="left" vertical="top"/>
      <protection locked="0"/>
    </xf>
    <xf numFmtId="0" fontId="14" fillId="0" borderId="18" xfId="0" applyFont="1" applyBorder="1" applyAlignment="1" applyProtection="1">
      <alignment horizontal="left" vertical="top"/>
      <protection locked="0"/>
    </xf>
    <xf numFmtId="0" fontId="14" fillId="0" borderId="63" xfId="0" applyFont="1" applyBorder="1" applyAlignment="1" applyProtection="1">
      <alignment horizontal="left" vertical="top"/>
      <protection locked="0"/>
    </xf>
    <xf numFmtId="0" fontId="14" fillId="0" borderId="21" xfId="0" applyFont="1" applyBorder="1" applyAlignment="1" applyProtection="1">
      <alignment horizontal="left" vertical="top"/>
      <protection locked="0"/>
    </xf>
    <xf numFmtId="0" fontId="13" fillId="0" borderId="72" xfId="0" applyFont="1" applyBorder="1" applyAlignment="1" applyProtection="1">
      <alignment horizontal="left" vertical="top"/>
      <protection locked="0"/>
    </xf>
    <xf numFmtId="0" fontId="13" fillId="0" borderId="25" xfId="0" applyFont="1" applyBorder="1" applyAlignment="1" applyProtection="1">
      <alignment horizontal="left" vertical="top"/>
      <protection locked="0"/>
    </xf>
    <xf numFmtId="0" fontId="13" fillId="0" borderId="24" xfId="0" applyFont="1" applyBorder="1" applyAlignment="1" applyProtection="1">
      <alignment horizontal="left" vertical="top"/>
      <protection locked="0"/>
    </xf>
    <xf numFmtId="0" fontId="13" fillId="0" borderId="99" xfId="0" applyFont="1" applyBorder="1" applyAlignment="1" applyProtection="1">
      <alignment horizontal="left" vertical="top"/>
      <protection locked="0"/>
    </xf>
    <xf numFmtId="37" fontId="15" fillId="6" borderId="0" xfId="0" applyNumberFormat="1" applyFont="1" applyFill="1"/>
    <xf numFmtId="0" fontId="15" fillId="10" borderId="6" xfId="0" applyFont="1" applyFill="1" applyBorder="1" applyAlignment="1">
      <alignment wrapText="1"/>
    </xf>
    <xf numFmtId="0" fontId="15" fillId="10" borderId="7" xfId="0" applyFont="1" applyFill="1" applyBorder="1" applyAlignment="1">
      <alignment wrapText="1"/>
    </xf>
    <xf numFmtId="0" fontId="13" fillId="0" borderId="11" xfId="0" applyFont="1" applyBorder="1" applyAlignment="1">
      <alignment horizontal="right" vertical="top"/>
    </xf>
    <xf numFmtId="0" fontId="4" fillId="6" borderId="8" xfId="0" applyFont="1" applyFill="1" applyBorder="1" applyAlignment="1">
      <alignment horizontal="right" vertical="top"/>
    </xf>
    <xf numFmtId="0" fontId="1" fillId="2" borderId="94" xfId="0" applyFont="1" applyFill="1" applyBorder="1" applyAlignment="1">
      <alignment horizontal="center" vertical="top" wrapText="1"/>
    </xf>
    <xf numFmtId="0" fontId="0" fillId="0" borderId="13" xfId="0" applyBorder="1"/>
    <xf numFmtId="3" fontId="15" fillId="0" borderId="13" xfId="2" applyNumberFormat="1" applyFont="1" applyBorder="1" applyAlignment="1" applyProtection="1">
      <alignment horizontal="center" vertical="top"/>
      <protection locked="0"/>
    </xf>
    <xf numFmtId="3" fontId="15" fillId="0" borderId="5" xfId="2" applyNumberFormat="1" applyFont="1" applyBorder="1" applyAlignment="1" applyProtection="1">
      <alignment horizontal="center" vertical="top"/>
      <protection locked="0"/>
    </xf>
    <xf numFmtId="0" fontId="15" fillId="4" borderId="71" xfId="0" applyFont="1" applyFill="1" applyBorder="1" applyAlignment="1">
      <alignment horizontal="left" vertical="top"/>
    </xf>
    <xf numFmtId="0" fontId="15" fillId="4" borderId="19" xfId="0" applyFont="1" applyFill="1" applyBorder="1" applyAlignment="1">
      <alignment horizontal="left" vertical="top"/>
    </xf>
    <xf numFmtId="0" fontId="15" fillId="4" borderId="22" xfId="0" applyFont="1" applyFill="1" applyBorder="1" applyAlignment="1">
      <alignment horizontal="left" vertical="top"/>
    </xf>
    <xf numFmtId="3" fontId="15" fillId="2" borderId="30" xfId="0" applyNumberFormat="1" applyFont="1" applyFill="1" applyBorder="1" applyAlignment="1" applyProtection="1">
      <alignment horizontal="right" vertical="top"/>
      <protection locked="0"/>
    </xf>
    <xf numFmtId="3" fontId="15" fillId="2" borderId="31" xfId="0" applyNumberFormat="1" applyFont="1" applyFill="1" applyBorder="1" applyAlignment="1" applyProtection="1">
      <alignment horizontal="right" vertical="top"/>
      <protection locked="0"/>
    </xf>
    <xf numFmtId="3" fontId="15" fillId="7" borderId="30" xfId="0" applyNumberFormat="1" applyFont="1" applyFill="1" applyBorder="1" applyAlignment="1">
      <alignment horizontal="right" vertical="top"/>
    </xf>
    <xf numFmtId="3" fontId="15" fillId="7" borderId="31" xfId="0" applyNumberFormat="1" applyFont="1" applyFill="1" applyBorder="1" applyAlignment="1">
      <alignment horizontal="right" vertical="top"/>
    </xf>
    <xf numFmtId="3" fontId="15" fillId="2" borderId="32" xfId="0" applyNumberFormat="1" applyFont="1" applyFill="1" applyBorder="1" applyAlignment="1" applyProtection="1">
      <alignment horizontal="right" vertical="top"/>
      <protection locked="0"/>
    </xf>
    <xf numFmtId="3" fontId="15" fillId="2" borderId="33" xfId="0" applyNumberFormat="1" applyFont="1" applyFill="1" applyBorder="1" applyAlignment="1" applyProtection="1">
      <alignment horizontal="right" vertical="top"/>
      <protection locked="0"/>
    </xf>
    <xf numFmtId="3" fontId="15" fillId="7" borderId="32" xfId="0" applyNumberFormat="1" applyFont="1" applyFill="1" applyBorder="1" applyAlignment="1">
      <alignment horizontal="right" vertical="top"/>
    </xf>
    <xf numFmtId="3" fontId="15" fillId="7" borderId="33" xfId="0" applyNumberFormat="1" applyFont="1" applyFill="1" applyBorder="1" applyAlignment="1">
      <alignment horizontal="right" vertical="top"/>
    </xf>
    <xf numFmtId="3" fontId="15" fillId="2" borderId="35" xfId="0" applyNumberFormat="1" applyFont="1" applyFill="1" applyBorder="1" applyAlignment="1" applyProtection="1">
      <alignment horizontal="right" vertical="top"/>
      <protection locked="0"/>
    </xf>
    <xf numFmtId="3" fontId="15" fillId="7" borderId="34" xfId="0" applyNumberFormat="1" applyFont="1" applyFill="1" applyBorder="1" applyAlignment="1">
      <alignment horizontal="right" vertical="top"/>
    </xf>
    <xf numFmtId="3" fontId="15" fillId="7" borderId="35" xfId="0" applyNumberFormat="1" applyFont="1" applyFill="1" applyBorder="1" applyAlignment="1">
      <alignment horizontal="right" vertical="top"/>
    </xf>
    <xf numFmtId="0" fontId="15" fillId="4" borderId="21" xfId="0" applyFont="1" applyFill="1" applyBorder="1" applyAlignment="1" applyProtection="1">
      <alignment horizontal="left" vertical="top" wrapText="1"/>
      <protection locked="0"/>
    </xf>
    <xf numFmtId="37" fontId="15" fillId="0" borderId="12" xfId="0" applyNumberFormat="1" applyFont="1" applyBorder="1" applyAlignment="1" applyProtection="1">
      <alignment vertical="top"/>
      <protection locked="0"/>
    </xf>
    <xf numFmtId="0" fontId="15" fillId="4" borderId="12" xfId="0" applyFont="1" applyFill="1" applyBorder="1" applyAlignment="1" applyProtection="1">
      <alignment horizontal="left" vertical="top" wrapText="1"/>
      <protection locked="0"/>
    </xf>
    <xf numFmtId="168" fontId="13" fillId="0" borderId="12" xfId="3" applyNumberFormat="1" applyFont="1" applyBorder="1" applyAlignment="1">
      <alignment horizontal="right"/>
    </xf>
    <xf numFmtId="168" fontId="13" fillId="0" borderId="93" xfId="3" applyNumberFormat="1" applyFont="1" applyBorder="1" applyAlignment="1">
      <alignment horizontal="right"/>
    </xf>
    <xf numFmtId="168" fontId="25" fillId="6" borderId="11" xfId="3" applyNumberFormat="1" applyFont="1" applyFill="1" applyBorder="1" applyAlignment="1">
      <alignment horizontal="right"/>
    </xf>
    <xf numFmtId="168" fontId="25" fillId="6" borderId="92" xfId="3" applyNumberFormat="1" applyFont="1" applyFill="1" applyBorder="1" applyAlignment="1">
      <alignment horizontal="right"/>
    </xf>
    <xf numFmtId="168" fontId="13" fillId="0" borderId="15" xfId="3" applyNumberFormat="1" applyFont="1" applyBorder="1" applyAlignment="1">
      <alignment horizontal="right"/>
    </xf>
    <xf numFmtId="168" fontId="13" fillId="0" borderId="63" xfId="3" applyNumberFormat="1" applyFont="1" applyBorder="1" applyAlignment="1">
      <alignment horizontal="right"/>
    </xf>
    <xf numFmtId="168" fontId="13" fillId="0" borderId="18" xfId="3" applyNumberFormat="1" applyFont="1" applyBorder="1" applyAlignment="1">
      <alignment horizontal="right"/>
    </xf>
    <xf numFmtId="168" fontId="13" fillId="0" borderId="67" xfId="3" applyNumberFormat="1" applyFont="1" applyBorder="1" applyAlignment="1">
      <alignment horizontal="right"/>
    </xf>
    <xf numFmtId="0" fontId="11" fillId="5" borderId="0" xfId="1" applyFont="1" applyFill="1" applyBorder="1" applyAlignment="1">
      <alignment vertical="top" wrapText="1"/>
    </xf>
    <xf numFmtId="0" fontId="3" fillId="5" borderId="8" xfId="1" applyFont="1" applyFill="1" applyBorder="1" applyAlignment="1">
      <alignment vertical="top"/>
    </xf>
    <xf numFmtId="3" fontId="15" fillId="2" borderId="64" xfId="0" applyNumberFormat="1" applyFont="1" applyFill="1" applyBorder="1" applyAlignment="1" applyProtection="1">
      <alignment horizontal="right" vertical="top"/>
      <protection locked="0"/>
    </xf>
    <xf numFmtId="3" fontId="15" fillId="2" borderId="65" xfId="0" applyNumberFormat="1" applyFont="1" applyFill="1" applyBorder="1" applyAlignment="1" applyProtection="1">
      <alignment horizontal="right" vertical="top"/>
      <protection locked="0"/>
    </xf>
    <xf numFmtId="3" fontId="15" fillId="7" borderId="64" xfId="0" applyNumberFormat="1" applyFont="1" applyFill="1" applyBorder="1" applyAlignment="1">
      <alignment horizontal="right" vertical="top"/>
    </xf>
    <xf numFmtId="3" fontId="15" fillId="7" borderId="65" xfId="0" applyNumberFormat="1" applyFont="1" applyFill="1" applyBorder="1" applyAlignment="1">
      <alignment horizontal="right" vertical="top"/>
    </xf>
    <xf numFmtId="3" fontId="15" fillId="7" borderId="28" xfId="0" applyNumberFormat="1" applyFont="1" applyFill="1" applyBorder="1" applyAlignment="1">
      <alignment horizontal="right" vertical="top"/>
    </xf>
    <xf numFmtId="3" fontId="15" fillId="7" borderId="29" xfId="0" applyNumberFormat="1" applyFont="1" applyFill="1" applyBorder="1" applyAlignment="1">
      <alignment horizontal="right" vertical="top"/>
    </xf>
    <xf numFmtId="3" fontId="15" fillId="2" borderId="68" xfId="0" applyNumberFormat="1" applyFont="1" applyFill="1" applyBorder="1" applyAlignment="1" applyProtection="1">
      <alignment horizontal="right" vertical="top"/>
      <protection locked="0"/>
    </xf>
    <xf numFmtId="3" fontId="15" fillId="2" borderId="69" xfId="0" applyNumberFormat="1" applyFont="1" applyFill="1" applyBorder="1" applyAlignment="1" applyProtection="1">
      <alignment horizontal="right" vertical="top"/>
      <protection locked="0"/>
    </xf>
    <xf numFmtId="3" fontId="15" fillId="7" borderId="68" xfId="0" applyNumberFormat="1" applyFont="1" applyFill="1" applyBorder="1" applyAlignment="1">
      <alignment horizontal="right" vertical="top"/>
    </xf>
    <xf numFmtId="3" fontId="15" fillId="7" borderId="69" xfId="0" applyNumberFormat="1" applyFont="1" applyFill="1" applyBorder="1" applyAlignment="1">
      <alignment horizontal="right" vertical="top"/>
    </xf>
    <xf numFmtId="3" fontId="16" fillId="7" borderId="28" xfId="0" applyNumberFormat="1" applyFont="1" applyFill="1" applyBorder="1" applyAlignment="1">
      <alignment horizontal="right" vertical="top"/>
    </xf>
    <xf numFmtId="3" fontId="16" fillId="7" borderId="29" xfId="0" applyNumberFormat="1" applyFont="1" applyFill="1" applyBorder="1" applyAlignment="1">
      <alignment horizontal="right" vertical="top"/>
    </xf>
    <xf numFmtId="3" fontId="15" fillId="2" borderId="97" xfId="0" applyNumberFormat="1" applyFont="1" applyFill="1" applyBorder="1" applyAlignment="1" applyProtection="1">
      <alignment horizontal="right" vertical="top"/>
      <protection locked="0"/>
    </xf>
    <xf numFmtId="3" fontId="15" fillId="2" borderId="95" xfId="0" applyNumberFormat="1" applyFont="1" applyFill="1" applyBorder="1" applyAlignment="1" applyProtection="1">
      <alignment horizontal="right" vertical="top"/>
      <protection locked="0"/>
    </xf>
    <xf numFmtId="3" fontId="15" fillId="2" borderId="96" xfId="0" applyNumberFormat="1" applyFont="1" applyFill="1" applyBorder="1" applyAlignment="1" applyProtection="1">
      <alignment horizontal="right" vertical="top"/>
      <protection locked="0"/>
    </xf>
    <xf numFmtId="3" fontId="16" fillId="7" borderId="26" xfId="0" applyNumberFormat="1" applyFont="1" applyFill="1" applyBorder="1" applyAlignment="1">
      <alignment horizontal="right" vertical="top"/>
    </xf>
    <xf numFmtId="3" fontId="16" fillId="7" borderId="47" xfId="0" applyNumberFormat="1" applyFont="1" applyFill="1" applyBorder="1" applyAlignment="1">
      <alignment horizontal="right" vertical="top"/>
    </xf>
    <xf numFmtId="3" fontId="16" fillId="7" borderId="27" xfId="0" applyNumberFormat="1" applyFont="1" applyFill="1" applyBorder="1" applyAlignment="1">
      <alignment horizontal="right" vertical="top"/>
    </xf>
    <xf numFmtId="166" fontId="15" fillId="2" borderId="30" xfId="0" applyNumberFormat="1" applyFont="1" applyFill="1" applyBorder="1" applyAlignment="1" applyProtection="1">
      <alignment horizontal="right" vertical="top"/>
      <protection locked="0"/>
    </xf>
    <xf numFmtId="166" fontId="15" fillId="2" borderId="31" xfId="0" applyNumberFormat="1" applyFont="1" applyFill="1" applyBorder="1" applyAlignment="1" applyProtection="1">
      <alignment horizontal="right" vertical="top"/>
      <protection locked="0"/>
    </xf>
    <xf numFmtId="166" fontId="15" fillId="2" borderId="78" xfId="0" applyNumberFormat="1" applyFont="1" applyFill="1" applyBorder="1" applyAlignment="1" applyProtection="1">
      <alignment horizontal="right" vertical="top"/>
      <protection locked="0"/>
    </xf>
    <xf numFmtId="166" fontId="15" fillId="2" borderId="94" xfId="0" applyNumberFormat="1" applyFont="1" applyFill="1" applyBorder="1" applyAlignment="1" applyProtection="1">
      <alignment horizontal="right" vertical="top"/>
      <protection locked="0"/>
    </xf>
    <xf numFmtId="166" fontId="15" fillId="2" borderId="34" xfId="0" applyNumberFormat="1" applyFont="1" applyFill="1" applyBorder="1" applyAlignment="1" applyProtection="1">
      <alignment horizontal="right" vertical="top"/>
      <protection locked="0"/>
    </xf>
    <xf numFmtId="166" fontId="15" fillId="2" borderId="35" xfId="0" applyNumberFormat="1" applyFont="1" applyFill="1" applyBorder="1" applyAlignment="1" applyProtection="1">
      <alignment horizontal="right" vertical="top"/>
      <protection locked="0"/>
    </xf>
    <xf numFmtId="166" fontId="15" fillId="2" borderId="96" xfId="0" applyNumberFormat="1" applyFont="1" applyFill="1" applyBorder="1" applyAlignment="1" applyProtection="1">
      <alignment horizontal="right" vertical="top"/>
      <protection locked="0"/>
    </xf>
    <xf numFmtId="0" fontId="15" fillId="4" borderId="71" xfId="0" applyFont="1" applyFill="1" applyBorder="1" applyAlignment="1">
      <alignment horizontal="left" vertical="top" indent="1"/>
    </xf>
    <xf numFmtId="0" fontId="15" fillId="4" borderId="79" xfId="0" applyFont="1" applyFill="1" applyBorder="1" applyAlignment="1">
      <alignment horizontal="left" vertical="top" indent="1"/>
    </xf>
    <xf numFmtId="0" fontId="15" fillId="11" borderId="4" xfId="0" applyFont="1" applyFill="1" applyBorder="1" applyAlignment="1">
      <alignment horizontal="left" vertical="top" indent="1"/>
    </xf>
    <xf numFmtId="0" fontId="15" fillId="4" borderId="19" xfId="0" applyFont="1" applyFill="1" applyBorder="1" applyAlignment="1">
      <alignment horizontal="left" vertical="top" indent="1"/>
    </xf>
    <xf numFmtId="0" fontId="16" fillId="11" borderId="22" xfId="0" applyFont="1" applyFill="1" applyBorder="1" applyAlignment="1">
      <alignment horizontal="left" vertical="top" wrapText="1"/>
    </xf>
    <xf numFmtId="0" fontId="15" fillId="7" borderId="21" xfId="0" applyFont="1" applyFill="1" applyBorder="1" applyAlignment="1">
      <alignment horizontal="right" vertical="top"/>
    </xf>
    <xf numFmtId="0" fontId="15" fillId="12" borderId="92" xfId="0" applyFont="1" applyFill="1" applyBorder="1" applyAlignment="1">
      <alignment vertical="top" wrapText="1"/>
    </xf>
    <xf numFmtId="0" fontId="13" fillId="7" borderId="21" xfId="0" applyFont="1" applyFill="1" applyBorder="1" applyAlignment="1">
      <alignment horizontal="right" vertical="top"/>
    </xf>
    <xf numFmtId="0" fontId="16" fillId="11" borderId="13" xfId="0" applyFont="1" applyFill="1" applyBorder="1" applyAlignment="1">
      <alignment horizontal="left" vertical="top"/>
    </xf>
    <xf numFmtId="0" fontId="15" fillId="4" borderId="77" xfId="0" applyFont="1" applyFill="1" applyBorder="1" applyAlignment="1">
      <alignment horizontal="left" vertical="top" indent="1"/>
    </xf>
    <xf numFmtId="0" fontId="15" fillId="4" borderId="20" xfId="0" applyFont="1" applyFill="1" applyBorder="1" applyAlignment="1">
      <alignment horizontal="left" vertical="top" indent="1"/>
    </xf>
    <xf numFmtId="0" fontId="16" fillId="12" borderId="23" xfId="0" applyFont="1" applyFill="1" applyBorder="1" applyAlignment="1">
      <alignment horizontal="left" vertical="top" wrapText="1"/>
    </xf>
    <xf numFmtId="0" fontId="13" fillId="15" borderId="11" xfId="0" applyFont="1" applyFill="1" applyBorder="1" applyAlignment="1">
      <alignment horizontal="right" vertical="top"/>
    </xf>
    <xf numFmtId="0" fontId="13" fillId="15" borderId="6" xfId="0" applyFont="1" applyFill="1" applyBorder="1" applyAlignment="1">
      <alignment horizontal="right" vertical="top"/>
    </xf>
    <xf numFmtId="0" fontId="16" fillId="12" borderId="12" xfId="0" applyFont="1" applyFill="1" applyBorder="1" applyAlignment="1">
      <alignment horizontal="left" vertical="top" wrapText="1"/>
    </xf>
    <xf numFmtId="0" fontId="15" fillId="12" borderId="12" xfId="0" applyFont="1" applyFill="1" applyBorder="1" applyAlignment="1">
      <alignment vertical="top" wrapText="1"/>
    </xf>
    <xf numFmtId="0" fontId="13" fillId="15" borderId="12" xfId="0" applyFont="1" applyFill="1" applyBorder="1" applyAlignment="1">
      <alignment horizontal="right" vertical="top"/>
    </xf>
    <xf numFmtId="0" fontId="13" fillId="8" borderId="21" xfId="0" applyFont="1" applyFill="1" applyBorder="1" applyAlignment="1">
      <alignment horizontal="right" vertical="top"/>
    </xf>
    <xf numFmtId="168" fontId="13" fillId="0" borderId="121" xfId="3" applyNumberFormat="1" applyFont="1" applyFill="1" applyBorder="1" applyAlignment="1" applyProtection="1">
      <alignment horizontal="right" vertical="top"/>
    </xf>
    <xf numFmtId="168" fontId="13" fillId="0" borderId="103" xfId="3" applyNumberFormat="1" applyFont="1" applyFill="1" applyBorder="1" applyAlignment="1" applyProtection="1">
      <alignment horizontal="right" vertical="top"/>
    </xf>
    <xf numFmtId="0" fontId="35" fillId="2" borderId="93" xfId="0" applyFont="1" applyFill="1" applyBorder="1" applyAlignment="1">
      <alignment horizontal="left" vertical="top"/>
    </xf>
    <xf numFmtId="49" fontId="15" fillId="0" borderId="71" xfId="0" applyNumberFormat="1" applyFont="1" applyBorder="1" applyAlignment="1" applyProtection="1">
      <alignment horizontal="left" vertical="top"/>
      <protection locked="0"/>
    </xf>
    <xf numFmtId="0" fontId="15" fillId="0" borderId="71" xfId="0" applyFont="1" applyBorder="1" applyAlignment="1" applyProtection="1">
      <alignment horizontal="left" vertical="top"/>
      <protection locked="0"/>
    </xf>
    <xf numFmtId="0" fontId="15" fillId="0" borderId="30" xfId="0" applyFont="1" applyBorder="1" applyAlignment="1" applyProtection="1">
      <alignment horizontal="left" vertical="top"/>
      <protection locked="0"/>
    </xf>
    <xf numFmtId="1" fontId="15" fillId="0" borderId="77" xfId="0" applyNumberFormat="1" applyFont="1" applyBorder="1" applyAlignment="1" applyProtection="1">
      <alignment horizontal="right" vertical="top"/>
      <protection locked="0"/>
    </xf>
    <xf numFmtId="0" fontId="15" fillId="0" borderId="77" xfId="0" applyFont="1" applyBorder="1" applyAlignment="1" applyProtection="1">
      <alignment horizontal="right" vertical="top"/>
      <protection locked="0"/>
    </xf>
    <xf numFmtId="3" fontId="15" fillId="0" borderId="71" xfId="0" applyNumberFormat="1" applyFont="1" applyBorder="1" applyAlignment="1" applyProtection="1">
      <alignment horizontal="right" vertical="top"/>
      <protection locked="0"/>
    </xf>
    <xf numFmtId="0" fontId="15" fillId="6" borderId="14" xfId="0" applyFont="1" applyFill="1" applyBorder="1" applyAlignment="1">
      <alignment vertical="top"/>
    </xf>
    <xf numFmtId="0" fontId="15" fillId="6" borderId="9" xfId="0" applyFont="1" applyFill="1" applyBorder="1" applyAlignment="1">
      <alignment vertical="top"/>
    </xf>
    <xf numFmtId="0" fontId="15" fillId="6" borderId="5" xfId="0" applyFont="1" applyFill="1" applyBorder="1" applyAlignment="1">
      <alignment vertical="top"/>
    </xf>
    <xf numFmtId="0" fontId="15" fillId="6" borderId="7" xfId="0" applyFont="1" applyFill="1" applyBorder="1" applyAlignment="1">
      <alignment vertical="top"/>
    </xf>
    <xf numFmtId="3" fontId="13" fillId="7" borderId="26" xfId="0" applyNumberFormat="1" applyFont="1" applyFill="1" applyBorder="1" applyAlignment="1">
      <alignment horizontal="right" vertical="top" wrapText="1"/>
    </xf>
    <xf numFmtId="3" fontId="13" fillId="7" borderId="27" xfId="0" applyNumberFormat="1" applyFont="1" applyFill="1" applyBorder="1" applyAlignment="1">
      <alignment horizontal="right" vertical="top" wrapText="1"/>
    </xf>
    <xf numFmtId="3" fontId="13" fillId="7" borderId="114" xfId="0" applyNumberFormat="1" applyFont="1" applyFill="1" applyBorder="1" applyAlignment="1">
      <alignment horizontal="right" vertical="top" wrapText="1"/>
    </xf>
    <xf numFmtId="3" fontId="13" fillId="7" borderId="30" xfId="0" applyNumberFormat="1" applyFont="1" applyFill="1" applyBorder="1" applyAlignment="1">
      <alignment horizontal="right" vertical="top" wrapText="1"/>
    </xf>
    <xf numFmtId="3" fontId="13" fillId="7" borderId="31" xfId="0" applyNumberFormat="1" applyFont="1" applyFill="1" applyBorder="1" applyAlignment="1">
      <alignment horizontal="right" vertical="top" wrapText="1"/>
    </xf>
    <xf numFmtId="3" fontId="13" fillId="7" borderId="121" xfId="0" applyNumberFormat="1" applyFont="1" applyFill="1" applyBorder="1" applyAlignment="1">
      <alignment horizontal="right" vertical="top" wrapText="1"/>
    </xf>
    <xf numFmtId="3" fontId="13" fillId="7" borderId="37" xfId="0" applyNumberFormat="1" applyFont="1" applyFill="1" applyBorder="1" applyAlignment="1">
      <alignment horizontal="right" vertical="top" wrapText="1"/>
    </xf>
    <xf numFmtId="0" fontId="15" fillId="0" borderId="11" xfId="5" applyFont="1" applyBorder="1" applyAlignment="1">
      <alignment horizontal="right" vertical="top"/>
    </xf>
    <xf numFmtId="0" fontId="15" fillId="0" borderId="15" xfId="5" applyFont="1" applyBorder="1" applyAlignment="1">
      <alignment horizontal="right" vertical="top"/>
    </xf>
    <xf numFmtId="0" fontId="15" fillId="0" borderId="15" xfId="5" applyFont="1" applyBorder="1" applyAlignment="1">
      <alignment horizontal="left" vertical="top" wrapText="1"/>
    </xf>
    <xf numFmtId="0" fontId="15" fillId="0" borderId="6" xfId="5" applyFont="1" applyBorder="1" applyAlignment="1">
      <alignment horizontal="left" vertical="top" wrapText="1" indent="1"/>
    </xf>
    <xf numFmtId="0" fontId="17" fillId="6" borderId="6" xfId="0" applyFont="1" applyFill="1" applyBorder="1" applyAlignment="1">
      <alignment horizontal="left" vertical="top"/>
    </xf>
    <xf numFmtId="0" fontId="17" fillId="6" borderId="7" xfId="0" applyFont="1" applyFill="1" applyBorder="1" applyAlignment="1">
      <alignment horizontal="left" vertical="top" wrapText="1"/>
    </xf>
    <xf numFmtId="3" fontId="11" fillId="6" borderId="7" xfId="0" applyNumberFormat="1" applyFont="1" applyFill="1" applyBorder="1" applyAlignment="1">
      <alignment horizontal="right" vertical="top" wrapText="1"/>
    </xf>
    <xf numFmtId="3" fontId="11" fillId="6" borderId="0" xfId="0" applyNumberFormat="1" applyFont="1" applyFill="1" applyAlignment="1">
      <alignment horizontal="right" vertical="top" wrapText="1"/>
    </xf>
    <xf numFmtId="3" fontId="11" fillId="6" borderId="9" xfId="0" applyNumberFormat="1" applyFont="1" applyFill="1" applyBorder="1" applyAlignment="1">
      <alignment horizontal="right" vertical="top" wrapText="1"/>
    </xf>
    <xf numFmtId="168" fontId="13" fillId="0" borderId="139" xfId="3" applyNumberFormat="1" applyFont="1" applyFill="1" applyBorder="1" applyAlignment="1" applyProtection="1">
      <alignment horizontal="right" vertical="top"/>
    </xf>
    <xf numFmtId="0" fontId="15" fillId="0" borderId="15" xfId="0" applyFont="1" applyBorder="1" applyAlignment="1">
      <alignment horizontal="left" vertical="top" wrapText="1" indent="1"/>
    </xf>
    <xf numFmtId="0" fontId="15" fillId="0" borderId="18" xfId="2" applyFont="1" applyBorder="1" applyAlignment="1">
      <alignment horizontal="left" vertical="top" wrapText="1" indent="1"/>
    </xf>
    <xf numFmtId="0" fontId="15" fillId="0" borderId="63" xfId="2" applyFont="1" applyBorder="1" applyAlignment="1">
      <alignment horizontal="left" vertical="top" wrapText="1" indent="1"/>
    </xf>
    <xf numFmtId="0" fontId="16" fillId="7" borderId="12" xfId="2" applyFont="1" applyFill="1" applyBorder="1" applyAlignment="1">
      <alignment horizontal="left" vertical="top" wrapText="1" indent="1"/>
    </xf>
    <xf numFmtId="0" fontId="15" fillId="0" borderId="67" xfId="2" applyFont="1" applyBorder="1" applyAlignment="1">
      <alignment horizontal="left" vertical="top" wrapText="1" indent="1"/>
    </xf>
    <xf numFmtId="0" fontId="15" fillId="0" borderId="21" xfId="2" applyFont="1" applyBorder="1" applyAlignment="1">
      <alignment horizontal="left" vertical="top" wrapText="1" indent="1"/>
    </xf>
    <xf numFmtId="0" fontId="15" fillId="0" borderId="15" xfId="2" applyFont="1" applyBorder="1" applyAlignment="1">
      <alignment horizontal="left" vertical="top" wrapText="1" indent="1"/>
    </xf>
    <xf numFmtId="0" fontId="15" fillId="0" borderId="18" xfId="0" applyFont="1" applyBorder="1" applyAlignment="1">
      <alignment horizontal="left" vertical="top" wrapText="1" indent="1"/>
    </xf>
    <xf numFmtId="0" fontId="15" fillId="4" borderId="4" xfId="0" applyFont="1" applyFill="1" applyBorder="1" applyAlignment="1">
      <alignment horizontal="left" vertical="top" wrapText="1"/>
    </xf>
    <xf numFmtId="0" fontId="15" fillId="8" borderId="4" xfId="0" applyFont="1" applyFill="1" applyBorder="1" applyAlignment="1">
      <alignment vertical="top" wrapText="1"/>
    </xf>
    <xf numFmtId="0" fontId="15" fillId="8" borderId="13" xfId="0" applyFont="1" applyFill="1" applyBorder="1" applyAlignment="1">
      <alignment vertical="top" wrapText="1"/>
    </xf>
    <xf numFmtId="0" fontId="15" fillId="8" borderId="5" xfId="0" applyFont="1" applyFill="1" applyBorder="1" applyAlignment="1">
      <alignment vertical="top" wrapText="1"/>
    </xf>
    <xf numFmtId="3" fontId="13" fillId="0" borderId="79" xfId="0" applyNumberFormat="1" applyFont="1" applyBorder="1" applyAlignment="1" applyProtection="1">
      <alignment horizontal="right" vertical="top"/>
      <protection locked="0"/>
    </xf>
    <xf numFmtId="0" fontId="11" fillId="5" borderId="8" xfId="0" applyFont="1" applyFill="1" applyBorder="1" applyAlignment="1">
      <alignment horizontal="right"/>
    </xf>
    <xf numFmtId="0" fontId="22" fillId="8" borderId="8" xfId="0" applyFont="1" applyFill="1" applyBorder="1" applyAlignment="1">
      <alignment vertical="center"/>
    </xf>
    <xf numFmtId="0" fontId="13" fillId="8" borderId="0" xfId="0" applyFont="1" applyFill="1" applyAlignment="1">
      <alignment vertical="center"/>
    </xf>
    <xf numFmtId="0" fontId="13" fillId="8" borderId="9" xfId="0" applyFont="1" applyFill="1" applyBorder="1" applyAlignment="1">
      <alignment vertical="center"/>
    </xf>
    <xf numFmtId="0" fontId="13" fillId="8" borderId="8" xfId="0" applyFont="1" applyFill="1" applyBorder="1" applyAlignment="1">
      <alignment vertical="center"/>
    </xf>
    <xf numFmtId="0" fontId="15" fillId="8" borderId="7" xfId="0" applyFont="1" applyFill="1" applyBorder="1" applyAlignment="1">
      <alignment vertical="center"/>
    </xf>
    <xf numFmtId="0" fontId="15" fillId="8" borderId="10" xfId="0" applyFont="1" applyFill="1" applyBorder="1" applyAlignment="1">
      <alignment vertical="center"/>
    </xf>
    <xf numFmtId="0" fontId="14" fillId="0" borderId="12" xfId="0" applyFont="1" applyBorder="1" applyAlignment="1">
      <alignment vertical="center"/>
    </xf>
    <xf numFmtId="0" fontId="13" fillId="0" borderId="71" xfId="0" applyFont="1" applyBorder="1" applyAlignment="1">
      <alignment vertical="center"/>
    </xf>
    <xf numFmtId="0" fontId="13" fillId="0" borderId="19" xfId="0" applyFont="1" applyBorder="1" applyAlignment="1">
      <alignment vertical="center"/>
    </xf>
    <xf numFmtId="0" fontId="13" fillId="0" borderId="22" xfId="0" applyFont="1" applyBorder="1" applyAlignment="1">
      <alignment vertical="center"/>
    </xf>
    <xf numFmtId="0" fontId="13" fillId="6" borderId="6" xfId="0" applyFont="1" applyFill="1" applyBorder="1"/>
    <xf numFmtId="0" fontId="13" fillId="6" borderId="10" xfId="0" applyFont="1" applyFill="1" applyBorder="1"/>
    <xf numFmtId="0" fontId="13" fillId="8" borderId="3" xfId="0" applyFont="1" applyFill="1" applyBorder="1" applyAlignment="1">
      <alignment vertical="center"/>
    </xf>
    <xf numFmtId="0" fontId="13" fillId="8" borderId="14" xfId="0" applyFont="1" applyFill="1" applyBorder="1" applyAlignment="1">
      <alignment vertical="center"/>
    </xf>
    <xf numFmtId="0" fontId="13" fillId="6" borderId="4" xfId="0" applyFont="1" applyFill="1" applyBorder="1"/>
    <xf numFmtId="0" fontId="13" fillId="6" borderId="13" xfId="0" applyFont="1" applyFill="1" applyBorder="1"/>
    <xf numFmtId="0" fontId="13" fillId="6" borderId="5" xfId="0" applyFont="1" applyFill="1" applyBorder="1"/>
    <xf numFmtId="0" fontId="22" fillId="8" borderId="2" xfId="0" applyFont="1" applyFill="1" applyBorder="1" applyAlignment="1">
      <alignment vertical="center"/>
    </xf>
    <xf numFmtId="0" fontId="14" fillId="0" borderId="12" xfId="0" applyFont="1" applyBorder="1" applyAlignment="1">
      <alignment horizontal="left" vertical="top"/>
    </xf>
    <xf numFmtId="0" fontId="13" fillId="0" borderId="15" xfId="0" applyFont="1" applyBorder="1" applyAlignment="1">
      <alignment vertical="center"/>
    </xf>
    <xf numFmtId="3" fontId="15" fillId="6" borderId="113" xfId="0" applyNumberFormat="1" applyFont="1" applyFill="1" applyBorder="1" applyAlignment="1">
      <alignment vertical="center"/>
    </xf>
    <xf numFmtId="3" fontId="15" fillId="6" borderId="0" xfId="0" applyNumberFormat="1" applyFont="1" applyFill="1" applyAlignment="1">
      <alignment vertical="center"/>
    </xf>
    <xf numFmtId="3" fontId="15" fillId="6" borderId="9" xfId="0" applyNumberFormat="1" applyFont="1" applyFill="1" applyBorder="1" applyAlignment="1">
      <alignment vertical="center"/>
    </xf>
    <xf numFmtId="3" fontId="15" fillId="6" borderId="47" xfId="0" applyNumberFormat="1" applyFont="1" applyFill="1" applyBorder="1" applyAlignment="1">
      <alignment vertical="center"/>
    </xf>
    <xf numFmtId="3" fontId="15" fillId="6" borderId="7" xfId="0" applyNumberFormat="1" applyFont="1" applyFill="1" applyBorder="1" applyAlignment="1">
      <alignment vertical="center"/>
    </xf>
    <xf numFmtId="3" fontId="15" fillId="6" borderId="10" xfId="0" applyNumberFormat="1" applyFont="1" applyFill="1" applyBorder="1" applyAlignment="1">
      <alignment vertical="center"/>
    </xf>
    <xf numFmtId="3" fontId="16" fillId="6" borderId="46" xfId="0" applyNumberFormat="1" applyFont="1" applyFill="1" applyBorder="1" applyAlignment="1">
      <alignment horizontal="right" vertical="center"/>
    </xf>
    <xf numFmtId="3" fontId="16" fillId="6" borderId="13" xfId="0" applyNumberFormat="1" applyFont="1" applyFill="1" applyBorder="1" applyAlignment="1">
      <alignment horizontal="right" vertical="center"/>
    </xf>
    <xf numFmtId="3" fontId="16" fillId="6" borderId="5" xfId="0" applyNumberFormat="1" applyFont="1" applyFill="1" applyBorder="1" applyAlignment="1">
      <alignment horizontal="right" vertical="center"/>
    </xf>
    <xf numFmtId="3" fontId="13" fillId="16" borderId="32" xfId="0" applyNumberFormat="1" applyFont="1" applyFill="1" applyBorder="1" applyAlignment="1">
      <alignment horizontal="right" vertical="top"/>
    </xf>
    <xf numFmtId="3" fontId="13" fillId="16" borderId="24" xfId="0" applyNumberFormat="1" applyFont="1" applyFill="1" applyBorder="1" applyAlignment="1">
      <alignment horizontal="right" vertical="top"/>
    </xf>
    <xf numFmtId="3" fontId="13" fillId="16" borderId="64" xfId="0" applyNumberFormat="1" applyFont="1" applyFill="1" applyBorder="1" applyAlignment="1">
      <alignment horizontal="right" vertical="top"/>
    </xf>
    <xf numFmtId="3" fontId="13" fillId="16" borderId="99" xfId="0" applyNumberFormat="1" applyFont="1" applyFill="1" applyBorder="1" applyAlignment="1">
      <alignment horizontal="right" vertical="top"/>
    </xf>
    <xf numFmtId="3" fontId="16" fillId="16" borderId="28" xfId="0" applyNumberFormat="1" applyFont="1" applyFill="1" applyBorder="1" applyAlignment="1">
      <alignment horizontal="right" vertical="center"/>
    </xf>
    <xf numFmtId="3" fontId="16" fillId="16" borderId="29" xfId="0" applyNumberFormat="1" applyFont="1" applyFill="1" applyBorder="1" applyAlignment="1">
      <alignment horizontal="right" vertical="center"/>
    </xf>
    <xf numFmtId="3" fontId="16" fillId="16" borderId="40" xfId="0" applyNumberFormat="1" applyFont="1" applyFill="1" applyBorder="1" applyAlignment="1">
      <alignment horizontal="right" vertical="center"/>
    </xf>
    <xf numFmtId="3" fontId="16" fillId="16" borderId="36" xfId="0" applyNumberFormat="1" applyFont="1" applyFill="1" applyBorder="1" applyAlignment="1">
      <alignment horizontal="right" vertical="center"/>
    </xf>
    <xf numFmtId="170" fontId="16" fillId="16" borderId="28" xfId="0" applyNumberFormat="1" applyFont="1" applyFill="1" applyBorder="1" applyAlignment="1">
      <alignment horizontal="right" vertical="center"/>
    </xf>
    <xf numFmtId="170" fontId="16" fillId="16" borderId="29" xfId="0" applyNumberFormat="1" applyFont="1" applyFill="1" applyBorder="1" applyAlignment="1">
      <alignment horizontal="right" vertical="center"/>
    </xf>
    <xf numFmtId="170" fontId="16" fillId="16" borderId="40" xfId="0" applyNumberFormat="1" applyFont="1" applyFill="1" applyBorder="1" applyAlignment="1">
      <alignment horizontal="right" vertical="center"/>
    </xf>
    <xf numFmtId="170" fontId="16" fillId="16" borderId="36" xfId="0" applyNumberFormat="1" applyFont="1" applyFill="1" applyBorder="1" applyAlignment="1">
      <alignment horizontal="right" vertical="center"/>
    </xf>
    <xf numFmtId="3" fontId="15" fillId="16" borderId="30" xfId="0" applyNumberFormat="1" applyFont="1" applyFill="1" applyBorder="1" applyAlignment="1">
      <alignment vertical="center"/>
    </xf>
    <xf numFmtId="3" fontId="15" fillId="16" borderId="31" xfId="0" applyNumberFormat="1" applyFont="1" applyFill="1" applyBorder="1" applyAlignment="1">
      <alignment vertical="center"/>
    </xf>
    <xf numFmtId="3" fontId="15" fillId="16" borderId="121" xfId="0" applyNumberFormat="1" applyFont="1" applyFill="1" applyBorder="1" applyAlignment="1">
      <alignment vertical="center"/>
    </xf>
    <xf numFmtId="3" fontId="15" fillId="16" borderId="37" xfId="0" applyNumberFormat="1" applyFont="1" applyFill="1" applyBorder="1" applyAlignment="1">
      <alignment vertical="center"/>
    </xf>
    <xf numFmtId="3" fontId="15" fillId="16" borderId="32" xfId="0" applyNumberFormat="1" applyFont="1" applyFill="1" applyBorder="1" applyAlignment="1">
      <alignment vertical="center"/>
    </xf>
    <xf numFmtId="3" fontId="15" fillId="16" borderId="33" xfId="0" applyNumberFormat="1" applyFont="1" applyFill="1" applyBorder="1" applyAlignment="1">
      <alignment vertical="center"/>
    </xf>
    <xf numFmtId="3" fontId="15" fillId="16" borderId="103" xfId="0" applyNumberFormat="1" applyFont="1" applyFill="1" applyBorder="1" applyAlignment="1">
      <alignment vertical="center"/>
    </xf>
    <xf numFmtId="3" fontId="15" fillId="16" borderId="38" xfId="0" applyNumberFormat="1" applyFont="1" applyFill="1" applyBorder="1" applyAlignment="1">
      <alignment vertical="center"/>
    </xf>
    <xf numFmtId="3" fontId="15" fillId="16" borderId="34" xfId="0" applyNumberFormat="1" applyFont="1" applyFill="1" applyBorder="1" applyAlignment="1">
      <alignment vertical="center"/>
    </xf>
    <xf numFmtId="3" fontId="15" fillId="16" borderId="35" xfId="0" applyNumberFormat="1" applyFont="1" applyFill="1" applyBorder="1" applyAlignment="1">
      <alignment vertical="center"/>
    </xf>
    <xf numFmtId="3" fontId="15" fillId="16" borderId="100" xfId="0" applyNumberFormat="1" applyFont="1" applyFill="1" applyBorder="1" applyAlignment="1">
      <alignment vertical="center"/>
    </xf>
    <xf numFmtId="3" fontId="15" fillId="16" borderId="39" xfId="0" applyNumberFormat="1" applyFont="1" applyFill="1" applyBorder="1" applyAlignment="1">
      <alignment vertical="center"/>
    </xf>
    <xf numFmtId="3" fontId="16" fillId="16" borderId="46" xfId="0" applyNumberFormat="1" applyFont="1" applyFill="1" applyBorder="1" applyAlignment="1">
      <alignment horizontal="right" vertical="center"/>
    </xf>
    <xf numFmtId="3" fontId="15" fillId="16" borderId="68" xfId="0" applyNumberFormat="1" applyFont="1" applyFill="1" applyBorder="1" applyAlignment="1">
      <alignment vertical="center"/>
    </xf>
    <xf numFmtId="3" fontId="15" fillId="16" borderId="119" xfId="0" applyNumberFormat="1" applyFont="1" applyFill="1" applyBorder="1" applyAlignment="1">
      <alignment vertical="center"/>
    </xf>
    <xf numFmtId="3" fontId="15" fillId="16" borderId="70" xfId="0" applyNumberFormat="1" applyFont="1" applyFill="1" applyBorder="1" applyAlignment="1">
      <alignment vertical="center"/>
    </xf>
    <xf numFmtId="3" fontId="13" fillId="16" borderId="68" xfId="0" applyNumberFormat="1" applyFont="1" applyFill="1" applyBorder="1" applyAlignment="1">
      <alignment horizontal="right" vertical="top"/>
    </xf>
    <xf numFmtId="3" fontId="13" fillId="16" borderId="72" xfId="0" applyNumberFormat="1" applyFont="1" applyFill="1" applyBorder="1" applyAlignment="1">
      <alignment horizontal="right" vertical="top"/>
    </xf>
    <xf numFmtId="169" fontId="13" fillId="16" borderId="68" xfId="0" applyNumberFormat="1" applyFont="1" applyFill="1" applyBorder="1" applyAlignment="1">
      <alignment horizontal="right" vertical="top"/>
    </xf>
    <xf numFmtId="169" fontId="13" fillId="16" borderId="34" xfId="0" applyNumberFormat="1" applyFont="1" applyFill="1" applyBorder="1" applyAlignment="1">
      <alignment horizontal="right" vertical="top"/>
    </xf>
    <xf numFmtId="0" fontId="11" fillId="0" borderId="0" xfId="0" applyFont="1" applyAlignment="1">
      <alignment horizontal="center" vertical="center" wrapText="1"/>
    </xf>
    <xf numFmtId="0" fontId="11" fillId="0" borderId="0" xfId="0" applyFont="1" applyAlignment="1">
      <alignment horizontal="right" wrapText="1"/>
    </xf>
    <xf numFmtId="14" fontId="11" fillId="0" borderId="0" xfId="0" applyNumberFormat="1" applyFont="1" applyAlignment="1">
      <alignment horizontal="right" wrapText="1"/>
    </xf>
    <xf numFmtId="1" fontId="15" fillId="0" borderId="0" xfId="0" applyNumberFormat="1" applyFont="1" applyAlignment="1">
      <alignment horizontal="right"/>
    </xf>
    <xf numFmtId="0" fontId="15" fillId="0" borderId="0" xfId="0" applyFont="1" applyAlignment="1">
      <alignment horizontal="right"/>
    </xf>
    <xf numFmtId="0" fontId="11" fillId="5" borderId="150" xfId="0" applyFont="1" applyFill="1" applyBorder="1" applyAlignment="1">
      <alignment horizontal="right" wrapText="1"/>
    </xf>
    <xf numFmtId="0" fontId="11" fillId="5" borderId="151" xfId="0" applyFont="1" applyFill="1" applyBorder="1" applyAlignment="1">
      <alignment horizontal="right" wrapText="1"/>
    </xf>
    <xf numFmtId="3" fontId="15" fillId="2" borderId="16" xfId="0" applyNumberFormat="1" applyFont="1" applyFill="1" applyBorder="1" applyAlignment="1" applyProtection="1">
      <alignment horizontal="right" vertical="top"/>
      <protection locked="0"/>
    </xf>
    <xf numFmtId="49" fontId="25" fillId="6" borderId="3" xfId="0" applyNumberFormat="1" applyFont="1" applyFill="1" applyBorder="1" applyAlignment="1" applyProtection="1">
      <alignment vertical="top" wrapText="1"/>
      <protection locked="0"/>
    </xf>
    <xf numFmtId="49" fontId="25" fillId="6" borderId="7" xfId="0" applyNumberFormat="1" applyFont="1" applyFill="1" applyBorder="1" applyAlignment="1" applyProtection="1">
      <alignment horizontal="left" vertical="top" wrapText="1"/>
      <protection locked="0"/>
    </xf>
    <xf numFmtId="3" fontId="15" fillId="2" borderId="6" xfId="0" applyNumberFormat="1" applyFont="1" applyFill="1" applyBorder="1" applyAlignment="1" applyProtection="1">
      <alignment horizontal="right" vertical="top"/>
      <protection locked="0"/>
    </xf>
    <xf numFmtId="14" fontId="12" fillId="5" borderId="132" xfId="0" applyNumberFormat="1" applyFont="1" applyFill="1" applyBorder="1" applyAlignment="1">
      <alignment horizontal="right" wrapText="1"/>
    </xf>
    <xf numFmtId="14" fontId="12" fillId="5" borderId="83" xfId="0" applyNumberFormat="1" applyFont="1" applyFill="1" applyBorder="1" applyAlignment="1">
      <alignment horizontal="right" wrapText="1"/>
    </xf>
    <xf numFmtId="14" fontId="12" fillId="5" borderId="140" xfId="0" applyNumberFormat="1" applyFont="1" applyFill="1" applyBorder="1" applyAlignment="1">
      <alignment horizontal="right" wrapText="1"/>
    </xf>
    <xf numFmtId="14" fontId="12" fillId="5" borderId="53" xfId="0" applyNumberFormat="1" applyFont="1" applyFill="1" applyBorder="1" applyAlignment="1">
      <alignment horizontal="right" wrapText="1"/>
    </xf>
    <xf numFmtId="14" fontId="12" fillId="5" borderId="10" xfId="0" applyNumberFormat="1" applyFont="1" applyFill="1" applyBorder="1" applyAlignment="1">
      <alignment horizontal="right" wrapText="1"/>
    </xf>
    <xf numFmtId="0" fontId="15" fillId="2" borderId="79" xfId="2" applyFont="1" applyFill="1" applyBorder="1" applyAlignment="1">
      <alignment horizontal="left" wrapText="1" indent="2"/>
    </xf>
    <xf numFmtId="0" fontId="13" fillId="0" borderId="19" xfId="0" applyFont="1" applyBorder="1" applyAlignment="1">
      <alignment vertical="center" wrapText="1"/>
    </xf>
    <xf numFmtId="10" fontId="15" fillId="2" borderId="71" xfId="0" applyNumberFormat="1" applyFont="1" applyFill="1" applyBorder="1" applyAlignment="1" applyProtection="1">
      <alignment horizontal="right" vertical="top"/>
      <protection locked="0"/>
    </xf>
    <xf numFmtId="10" fontId="15" fillId="2" borderId="22" xfId="0" applyNumberFormat="1" applyFont="1" applyFill="1" applyBorder="1" applyAlignment="1" applyProtection="1">
      <alignment horizontal="right" vertical="top"/>
      <protection locked="0"/>
    </xf>
    <xf numFmtId="0" fontId="13" fillId="0" borderId="95" xfId="0" applyFont="1" applyBorder="1" applyAlignment="1">
      <alignment horizontal="center" vertical="top"/>
    </xf>
    <xf numFmtId="0" fontId="42" fillId="0" borderId="0" xfId="0" applyFont="1" applyAlignment="1">
      <alignment wrapText="1"/>
    </xf>
    <xf numFmtId="0" fontId="42" fillId="0" borderId="0" xfId="0" applyFont="1" applyAlignment="1">
      <alignment horizontal="left"/>
    </xf>
    <xf numFmtId="0" fontId="41" fillId="0" borderId="0" xfId="0" applyFont="1"/>
    <xf numFmtId="0" fontId="38" fillId="0" borderId="0" xfId="0" applyFont="1" applyAlignment="1">
      <alignment vertical="center" wrapText="1"/>
    </xf>
    <xf numFmtId="0" fontId="13" fillId="0" borderId="7" xfId="0" applyFont="1" applyBorder="1" applyAlignment="1">
      <alignment vertical="center" wrapText="1"/>
    </xf>
    <xf numFmtId="0" fontId="13" fillId="0" borderId="0" xfId="0" applyFont="1" applyAlignment="1">
      <alignment vertical="center" wrapText="1"/>
    </xf>
    <xf numFmtId="0" fontId="24" fillId="0" borderId="0" xfId="0" applyFont="1" applyAlignment="1">
      <alignment vertical="center" wrapText="1"/>
    </xf>
    <xf numFmtId="0" fontId="36" fillId="0" borderId="13" xfId="6" applyFont="1" applyBorder="1" applyAlignment="1">
      <alignment horizontal="left" vertical="center"/>
    </xf>
    <xf numFmtId="0" fontId="12" fillId="5" borderId="50" xfId="0" applyFont="1" applyFill="1" applyBorder="1" applyAlignment="1">
      <alignment horizontal="right" wrapText="1"/>
    </xf>
    <xf numFmtId="0" fontId="13" fillId="0" borderId="0" xfId="0" applyFont="1" applyAlignment="1">
      <alignment horizontal="center" wrapText="1"/>
    </xf>
    <xf numFmtId="0" fontId="11" fillId="0" borderId="8" xfId="0" applyFont="1" applyBorder="1" applyAlignment="1">
      <alignment horizontal="center" vertical="center" wrapText="1"/>
    </xf>
    <xf numFmtId="14" fontId="11" fillId="0" borderId="8" xfId="0" applyNumberFormat="1" applyFont="1" applyBorder="1" applyAlignment="1">
      <alignment horizontal="right" wrapText="1"/>
    </xf>
    <xf numFmtId="0" fontId="15" fillId="0" borderId="8" xfId="0" applyFont="1" applyBorder="1"/>
    <xf numFmtId="37" fontId="15" fillId="0" borderId="8" xfId="0" applyNumberFormat="1" applyFont="1" applyBorder="1" applyAlignment="1">
      <alignment horizontal="right"/>
    </xf>
    <xf numFmtId="1" fontId="15" fillId="0" borderId="8" xfId="0" applyNumberFormat="1" applyFont="1" applyBorder="1" applyAlignment="1">
      <alignment horizontal="right"/>
    </xf>
    <xf numFmtId="0" fontId="15" fillId="0" borderId="8" xfId="0" applyFont="1" applyBorder="1" applyAlignment="1">
      <alignment horizontal="right"/>
    </xf>
    <xf numFmtId="0" fontId="12" fillId="5" borderId="50" xfId="0" applyFont="1" applyFill="1" applyBorder="1" applyAlignment="1">
      <alignment horizontal="right"/>
    </xf>
    <xf numFmtId="0" fontId="39" fillId="0" borderId="0" xfId="0" applyFont="1" applyAlignment="1">
      <alignment horizontal="center"/>
    </xf>
    <xf numFmtId="0" fontId="43" fillId="0" borderId="0" xfId="0" applyFont="1" applyAlignment="1">
      <alignment horizontal="center"/>
    </xf>
    <xf numFmtId="0" fontId="40" fillId="5" borderId="149" xfId="0" applyFont="1" applyFill="1" applyBorder="1" applyAlignment="1">
      <alignment horizontal="left" vertical="top"/>
    </xf>
    <xf numFmtId="0" fontId="40" fillId="5" borderId="0" xfId="0" applyFont="1" applyFill="1" applyAlignment="1">
      <alignment horizontal="left" vertical="top"/>
    </xf>
    <xf numFmtId="0" fontId="40" fillId="5" borderId="12" xfId="0" applyFont="1" applyFill="1" applyBorder="1" applyAlignment="1">
      <alignment horizontal="left" vertical="top" wrapText="1"/>
    </xf>
    <xf numFmtId="0" fontId="1" fillId="0" borderId="12" xfId="0" applyFont="1" applyBorder="1" applyAlignment="1">
      <alignment horizontal="left" vertical="top" wrapText="1"/>
    </xf>
    <xf numFmtId="0" fontId="1" fillId="0" borderId="4" xfId="0" applyFont="1" applyBorder="1" applyAlignment="1">
      <alignment horizontal="left" vertical="top" wrapText="1"/>
    </xf>
    <xf numFmtId="0" fontId="3" fillId="5" borderId="110" xfId="21" applyFont="1" applyFill="1" applyBorder="1" applyAlignment="1">
      <alignment horizontal="left" vertical="top" wrapText="1"/>
    </xf>
    <xf numFmtId="0" fontId="0" fillId="0" borderId="115" xfId="0" applyBorder="1"/>
    <xf numFmtId="0" fontId="11" fillId="5" borderId="148" xfId="0" applyFont="1" applyFill="1" applyBorder="1" applyAlignment="1">
      <alignment horizontal="center" vertical="center" wrapText="1"/>
    </xf>
    <xf numFmtId="0" fontId="0" fillId="0" borderId="59" xfId="0" applyBorder="1"/>
    <xf numFmtId="0" fontId="0" fillId="0" borderId="61" xfId="0" applyBorder="1"/>
    <xf numFmtId="0" fontId="13" fillId="8" borderId="93" xfId="0" applyFont="1" applyFill="1" applyBorder="1" applyAlignment="1">
      <alignment horizontal="left" vertical="center" wrapText="1"/>
    </xf>
    <xf numFmtId="0" fontId="13" fillId="0" borderId="0" xfId="0" applyFont="1"/>
    <xf numFmtId="0" fontId="0" fillId="0" borderId="9" xfId="0" applyBorder="1"/>
    <xf numFmtId="14" fontId="3" fillId="5" borderId="2" xfId="0" applyNumberFormat="1" applyFont="1" applyFill="1" applyBorder="1" applyAlignment="1">
      <alignment horizontal="left" vertical="top" wrapText="1"/>
    </xf>
    <xf numFmtId="14" fontId="34" fillId="5" borderId="8" xfId="6" applyNumberFormat="1" applyFont="1" applyFill="1" applyBorder="1" applyAlignment="1">
      <alignment horizontal="left" vertical="top" wrapText="1"/>
    </xf>
    <xf numFmtId="3" fontId="15" fillId="0" borderId="16" xfId="2" applyNumberFormat="1" applyFont="1" applyBorder="1" applyAlignment="1" applyProtection="1">
      <alignment horizontal="center" vertical="top"/>
      <protection locked="0"/>
    </xf>
    <xf numFmtId="3" fontId="15" fillId="0" borderId="17" xfId="2" applyNumberFormat="1" applyFont="1" applyBorder="1" applyAlignment="1" applyProtection="1">
      <alignment horizontal="center" vertical="top"/>
      <protection locked="0"/>
    </xf>
    <xf numFmtId="3" fontId="15" fillId="0" borderId="78" xfId="2" applyNumberFormat="1" applyFont="1" applyBorder="1" applyAlignment="1" applyProtection="1">
      <alignment horizontal="center" vertical="top"/>
      <protection locked="0"/>
    </xf>
    <xf numFmtId="9" fontId="13" fillId="0" borderId="22" xfId="0" applyNumberFormat="1" applyFont="1" applyBorder="1" applyAlignment="1" applyProtection="1">
      <alignment horizontal="center" vertical="top"/>
      <protection locked="0"/>
    </xf>
    <xf numFmtId="9" fontId="13" fillId="0" borderId="23" xfId="0" applyNumberFormat="1" applyFont="1" applyBorder="1" applyAlignment="1" applyProtection="1">
      <alignment horizontal="center" vertical="top"/>
      <protection locked="0"/>
    </xf>
    <xf numFmtId="9" fontId="13" fillId="0" borderId="25" xfId="0" applyNumberFormat="1" applyFont="1" applyBorder="1" applyAlignment="1" applyProtection="1">
      <alignment horizontal="center" vertical="top"/>
      <protection locked="0"/>
    </xf>
    <xf numFmtId="0" fontId="1" fillId="16" borderId="4" xfId="0" applyFont="1" applyFill="1" applyBorder="1" applyAlignment="1">
      <alignment horizontal="left" vertical="top" wrapText="1"/>
    </xf>
    <xf numFmtId="0" fontId="1" fillId="16" borderId="13" xfId="0" applyFont="1" applyFill="1" applyBorder="1" applyAlignment="1">
      <alignment horizontal="left" vertical="top" wrapText="1"/>
    </xf>
    <xf numFmtId="0" fontId="1" fillId="16" borderId="5" xfId="0" applyFont="1" applyFill="1" applyBorder="1" applyAlignment="1">
      <alignment horizontal="left" vertical="top" wrapText="1"/>
    </xf>
    <xf numFmtId="0" fontId="3" fillId="5" borderId="2" xfId="1" applyFont="1" applyFill="1" applyBorder="1" applyAlignment="1" applyProtection="1">
      <alignment horizontal="left" vertical="top" wrapText="1"/>
    </xf>
    <xf numFmtId="0" fontId="11" fillId="5" borderId="89" xfId="0" applyFont="1" applyFill="1" applyBorder="1" applyAlignment="1">
      <alignment horizontal="center" vertical="center" wrapText="1"/>
    </xf>
    <xf numFmtId="0" fontId="11" fillId="5" borderId="42" xfId="0" applyFont="1" applyFill="1" applyBorder="1" applyAlignment="1">
      <alignment horizontal="center" vertical="center" wrapText="1"/>
    </xf>
    <xf numFmtId="0" fontId="11" fillId="5" borderId="7" xfId="0" applyFont="1" applyFill="1" applyBorder="1" applyAlignment="1">
      <alignment horizontal="right"/>
    </xf>
    <xf numFmtId="0" fontId="3" fillId="5" borderId="55" xfId="1" applyFont="1" applyFill="1" applyBorder="1" applyAlignment="1" applyProtection="1">
      <alignment horizontal="left" vertical="top" wrapText="1"/>
    </xf>
    <xf numFmtId="0" fontId="3" fillId="5" borderId="8" xfId="1" applyFont="1" applyFill="1" applyBorder="1" applyAlignment="1" applyProtection="1">
      <alignment horizontal="left" vertical="top" wrapText="1"/>
    </xf>
    <xf numFmtId="0" fontId="3" fillId="5" borderId="56" xfId="1" applyFont="1" applyFill="1" applyBorder="1" applyAlignment="1" applyProtection="1">
      <alignment horizontal="left" vertical="top" wrapText="1"/>
    </xf>
    <xf numFmtId="0" fontId="16" fillId="7" borderId="4" xfId="0" applyFont="1" applyFill="1" applyBorder="1" applyAlignment="1">
      <alignment horizontal="left" vertical="top" wrapText="1"/>
    </xf>
    <xf numFmtId="0" fontId="16" fillId="7" borderId="5" xfId="0" applyFont="1" applyFill="1" applyBorder="1" applyAlignment="1">
      <alignment horizontal="left" vertical="top" wrapText="1"/>
    </xf>
    <xf numFmtId="0" fontId="11" fillId="5" borderId="62" xfId="0" applyFont="1" applyFill="1" applyBorder="1" applyAlignment="1">
      <alignment horizontal="right" wrapText="1"/>
    </xf>
    <xf numFmtId="0" fontId="11" fillId="5" borderId="51" xfId="0" applyFont="1" applyFill="1" applyBorder="1" applyAlignment="1">
      <alignment horizontal="right" wrapText="1"/>
    </xf>
    <xf numFmtId="0" fontId="11" fillId="5" borderId="41" xfId="0" applyFont="1" applyFill="1" applyBorder="1" applyAlignment="1">
      <alignment horizontal="center" vertical="center" wrapText="1"/>
    </xf>
    <xf numFmtId="0" fontId="11" fillId="5" borderId="115" xfId="0" applyFont="1" applyFill="1" applyBorder="1" applyAlignment="1">
      <alignment horizontal="right" wrapText="1"/>
    </xf>
    <xf numFmtId="0" fontId="13" fillId="0" borderId="0" xfId="0" applyFont="1" applyAlignment="1">
      <alignment horizontal="center" vertical="center" wrapText="1"/>
    </xf>
    <xf numFmtId="0" fontId="13" fillId="0" borderId="19" xfId="0" applyFont="1" applyBorder="1" applyAlignment="1" applyProtection="1">
      <alignment horizontal="left" vertical="top" wrapText="1"/>
      <protection locked="0"/>
    </xf>
    <xf numFmtId="0" fontId="13" fillId="0" borderId="20" xfId="0" applyFont="1" applyBorder="1" applyAlignment="1" applyProtection="1">
      <alignment horizontal="left" vertical="top" wrapText="1"/>
      <protection locked="0"/>
    </xf>
    <xf numFmtId="0" fontId="13" fillId="0" borderId="24" xfId="0" applyFont="1" applyBorder="1" applyAlignment="1" applyProtection="1">
      <alignment horizontal="left" vertical="top" wrapText="1"/>
      <protection locked="0"/>
    </xf>
    <xf numFmtId="0" fontId="13" fillId="0" borderId="22" xfId="0" applyFont="1" applyBorder="1" applyAlignment="1" applyProtection="1">
      <alignment horizontal="left" vertical="top" wrapText="1"/>
      <protection locked="0"/>
    </xf>
    <xf numFmtId="0" fontId="13" fillId="0" borderId="23" xfId="0" applyFont="1" applyBorder="1" applyAlignment="1" applyProtection="1">
      <alignment horizontal="left" vertical="top" wrapText="1"/>
      <protection locked="0"/>
    </xf>
    <xf numFmtId="0" fontId="13" fillId="0" borderId="25" xfId="0" applyFont="1" applyBorder="1" applyAlignment="1" applyProtection="1">
      <alignment horizontal="left" vertical="top" wrapText="1"/>
      <protection locked="0"/>
    </xf>
    <xf numFmtId="0" fontId="15" fillId="0" borderId="4" xfId="3" applyNumberFormat="1" applyFont="1" applyFill="1" applyBorder="1" applyAlignment="1" applyProtection="1">
      <alignment horizontal="right"/>
      <protection locked="0"/>
    </xf>
    <xf numFmtId="0" fontId="15" fillId="0" borderId="5" xfId="3" applyNumberFormat="1" applyFont="1" applyFill="1" applyBorder="1" applyAlignment="1" applyProtection="1">
      <alignment horizontal="right"/>
      <protection locked="0"/>
    </xf>
    <xf numFmtId="0" fontId="15" fillId="17" borderId="4" xfId="0" applyFont="1" applyFill="1" applyBorder="1" applyAlignment="1">
      <alignment horizontal="center" vertical="center" wrapText="1"/>
    </xf>
    <xf numFmtId="0" fontId="15" fillId="17" borderId="13" xfId="0" applyFont="1" applyFill="1" applyBorder="1" applyAlignment="1">
      <alignment horizontal="center" vertical="center" wrapText="1"/>
    </xf>
    <xf numFmtId="0" fontId="15" fillId="17" borderId="5" xfId="0" applyFont="1" applyFill="1" applyBorder="1" applyAlignment="1">
      <alignment horizontal="center" vertical="center" wrapText="1"/>
    </xf>
    <xf numFmtId="0" fontId="14" fillId="8" borderId="4" xfId="0" applyFont="1" applyFill="1" applyBorder="1" applyAlignment="1">
      <alignment vertical="top" wrapText="1"/>
    </xf>
    <xf numFmtId="0" fontId="14" fillId="8" borderId="13" xfId="0" applyFont="1" applyFill="1" applyBorder="1" applyAlignment="1">
      <alignment vertical="top" wrapText="1"/>
    </xf>
    <xf numFmtId="0" fontId="14" fillId="8" borderId="5" xfId="0" applyFont="1" applyFill="1" applyBorder="1" applyAlignment="1">
      <alignment vertical="top" wrapText="1"/>
    </xf>
    <xf numFmtId="0" fontId="14" fillId="8" borderId="4" xfId="3" applyNumberFormat="1" applyFont="1" applyFill="1" applyBorder="1" applyAlignment="1" applyProtection="1">
      <alignment horizontal="left" vertical="top" wrapText="1"/>
    </xf>
    <xf numFmtId="0" fontId="14" fillId="8" borderId="13" xfId="3" applyNumberFormat="1" applyFont="1" applyFill="1" applyBorder="1" applyAlignment="1" applyProtection="1">
      <alignment horizontal="left" vertical="top" wrapText="1"/>
    </xf>
    <xf numFmtId="0" fontId="14" fillId="8" borderId="5" xfId="3" applyNumberFormat="1" applyFont="1" applyFill="1" applyBorder="1" applyAlignment="1" applyProtection="1">
      <alignment horizontal="left" vertical="top" wrapText="1"/>
    </xf>
    <xf numFmtId="0" fontId="13" fillId="0" borderId="16" xfId="0" applyFont="1" applyBorder="1" applyAlignment="1" applyProtection="1">
      <alignment horizontal="left" vertical="top" wrapText="1"/>
      <protection locked="0"/>
    </xf>
    <xf numFmtId="0" fontId="13" fillId="0" borderId="17" xfId="0" applyFont="1" applyBorder="1" applyAlignment="1" applyProtection="1">
      <alignment horizontal="left" vertical="top" wrapText="1"/>
      <protection locked="0"/>
    </xf>
    <xf numFmtId="0" fontId="13" fillId="0" borderId="78" xfId="0" applyFont="1" applyBorder="1" applyAlignment="1" applyProtection="1">
      <alignment horizontal="left" vertical="top" wrapText="1"/>
      <protection locked="0"/>
    </xf>
    <xf numFmtId="0" fontId="11" fillId="5" borderId="111" xfId="0" applyFont="1" applyFill="1" applyBorder="1" applyAlignment="1">
      <alignment horizontal="right" wrapText="1"/>
    </xf>
    <xf numFmtId="0" fontId="11" fillId="5" borderId="112" xfId="0" applyFont="1" applyFill="1" applyBorder="1" applyAlignment="1">
      <alignment horizontal="right" wrapText="1"/>
    </xf>
    <xf numFmtId="0" fontId="13" fillId="0" borderId="7" xfId="0" applyFont="1" applyBorder="1" applyAlignment="1">
      <alignment horizontal="center" vertical="center" wrapText="1"/>
    </xf>
    <xf numFmtId="0" fontId="13" fillId="0" borderId="0" xfId="0" applyFont="1" applyAlignment="1" applyProtection="1">
      <alignment horizontal="left" vertical="top"/>
      <protection locked="0"/>
    </xf>
    <xf numFmtId="0" fontId="11" fillId="5" borderId="110" xfId="0" applyFont="1" applyFill="1" applyBorder="1" applyAlignment="1">
      <alignment horizontal="right" wrapText="1"/>
    </xf>
    <xf numFmtId="0" fontId="14" fillId="0" borderId="0" xfId="0" applyFont="1" applyAlignment="1">
      <alignment horizontal="left" wrapText="1"/>
    </xf>
    <xf numFmtId="0" fontId="15" fillId="0" borderId="0" xfId="0" applyFont="1" applyAlignment="1" applyProtection="1">
      <alignment horizontal="left" vertical="top"/>
      <protection locked="0"/>
    </xf>
    <xf numFmtId="0" fontId="11" fillId="5" borderId="101" xfId="0" applyFont="1" applyFill="1" applyBorder="1" applyAlignment="1">
      <alignment horizontal="right" wrapText="1"/>
    </xf>
    <xf numFmtId="0" fontId="11" fillId="5" borderId="102" xfId="0" applyFont="1" applyFill="1" applyBorder="1" applyAlignment="1">
      <alignment horizontal="right" wrapText="1"/>
    </xf>
    <xf numFmtId="0" fontId="11" fillId="5" borderId="104" xfId="0" applyFont="1" applyFill="1" applyBorder="1" applyAlignment="1">
      <alignment horizontal="right" wrapText="1"/>
    </xf>
    <xf numFmtId="0" fontId="3" fillId="5" borderId="2" xfId="0" applyFont="1" applyFill="1" applyBorder="1" applyAlignment="1">
      <alignment horizontal="left" vertical="top" wrapText="1"/>
    </xf>
    <xf numFmtId="0" fontId="11" fillId="5" borderId="73" xfId="0" applyFont="1" applyFill="1" applyBorder="1" applyAlignment="1">
      <alignment horizontal="center" vertical="center"/>
    </xf>
    <xf numFmtId="0" fontId="12" fillId="5" borderId="50" xfId="0" applyFont="1" applyFill="1" applyBorder="1" applyAlignment="1">
      <alignment horizontal="center" vertical="center" wrapText="1"/>
    </xf>
    <xf numFmtId="0" fontId="7" fillId="9" borderId="2" xfId="0" applyFont="1" applyFill="1" applyBorder="1" applyAlignment="1">
      <alignment horizontal="left" vertical="top" wrapText="1"/>
    </xf>
    <xf numFmtId="0" fontId="7" fillId="9" borderId="55" xfId="0" applyFont="1" applyFill="1" applyBorder="1" applyAlignment="1">
      <alignment horizontal="left" vertical="top" wrapText="1"/>
    </xf>
    <xf numFmtId="0" fontId="7" fillId="9" borderId="8" xfId="0" applyFont="1" applyFill="1" applyBorder="1" applyAlignment="1">
      <alignment horizontal="left" vertical="top" wrapText="1"/>
    </xf>
    <xf numFmtId="0" fontId="7" fillId="9" borderId="56" xfId="0" applyFont="1" applyFill="1" applyBorder="1" applyAlignment="1">
      <alignment horizontal="left" vertical="top" wrapText="1"/>
    </xf>
    <xf numFmtId="14" fontId="11" fillId="5" borderId="49" xfId="0" applyNumberFormat="1" applyFont="1" applyFill="1" applyBorder="1" applyAlignment="1">
      <alignment horizontal="center" vertical="center" wrapText="1"/>
    </xf>
    <xf numFmtId="0" fontId="11" fillId="5" borderId="73" xfId="0" applyFont="1" applyFill="1" applyBorder="1" applyAlignment="1">
      <alignment horizontal="center" vertical="center" wrapText="1"/>
    </xf>
    <xf numFmtId="0" fontId="11" fillId="5" borderId="90" xfId="0" applyFont="1" applyFill="1" applyBorder="1" applyAlignment="1">
      <alignment horizontal="center" vertical="center" wrapText="1"/>
    </xf>
    <xf numFmtId="0" fontId="11" fillId="5" borderId="60" xfId="0" applyFont="1" applyFill="1" applyBorder="1" applyAlignment="1">
      <alignment horizontal="center" vertical="center" wrapText="1"/>
    </xf>
    <xf numFmtId="0" fontId="11" fillId="5" borderId="76" xfId="0" applyFont="1" applyFill="1" applyBorder="1" applyAlignment="1">
      <alignment horizontal="center" vertical="center" wrapText="1"/>
    </xf>
    <xf numFmtId="0" fontId="11" fillId="5" borderId="75" xfId="0" applyFont="1" applyFill="1" applyBorder="1" applyAlignment="1">
      <alignment horizontal="center" vertical="center" wrapText="1"/>
    </xf>
    <xf numFmtId="0" fontId="11" fillId="5" borderId="57"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56" xfId="0" applyFont="1" applyFill="1" applyBorder="1" applyAlignment="1">
      <alignment horizontal="center" vertical="center" wrapText="1"/>
    </xf>
    <xf numFmtId="0" fontId="15" fillId="0" borderId="7" xfId="0" applyFont="1" applyBorder="1" applyAlignment="1">
      <alignment horizontal="center" vertical="center" wrapText="1"/>
    </xf>
    <xf numFmtId="0" fontId="19" fillId="9" borderId="50" xfId="0" applyFont="1" applyFill="1" applyBorder="1" applyAlignment="1">
      <alignment horizontal="right" wrapText="1"/>
    </xf>
    <xf numFmtId="0" fontId="19" fillId="9" borderId="53" xfId="0" applyFont="1" applyFill="1" applyBorder="1" applyAlignment="1">
      <alignment horizontal="right" wrapText="1"/>
    </xf>
    <xf numFmtId="0" fontId="19" fillId="9" borderId="50" xfId="0" applyFont="1" applyFill="1" applyBorder="1" applyAlignment="1">
      <alignment horizontal="right"/>
    </xf>
    <xf numFmtId="0" fontId="19" fillId="9" borderId="53" xfId="0" applyFont="1" applyFill="1" applyBorder="1" applyAlignment="1">
      <alignment horizontal="right"/>
    </xf>
    <xf numFmtId="0" fontId="12" fillId="5" borderId="58" xfId="0" applyFont="1" applyFill="1" applyBorder="1" applyAlignment="1">
      <alignment horizontal="right" wrapText="1"/>
    </xf>
    <xf numFmtId="0" fontId="12" fillId="5" borderId="120" xfId="0" applyFont="1" applyFill="1" applyBorder="1" applyAlignment="1">
      <alignment horizontal="right" wrapText="1"/>
    </xf>
    <xf numFmtId="0" fontId="12" fillId="5" borderId="49" xfId="0" applyFont="1" applyFill="1" applyBorder="1" applyAlignment="1">
      <alignment horizontal="right" wrapText="1"/>
    </xf>
    <xf numFmtId="0" fontId="12" fillId="5" borderId="50" xfId="0" applyFont="1" applyFill="1" applyBorder="1" applyAlignment="1">
      <alignment horizontal="right" wrapText="1"/>
    </xf>
    <xf numFmtId="0" fontId="12" fillId="5" borderId="45" xfId="0" applyFont="1" applyFill="1" applyBorder="1" applyAlignment="1">
      <alignment horizontal="right" wrapText="1"/>
    </xf>
    <xf numFmtId="0" fontId="5" fillId="0" borderId="0" xfId="0" applyFont="1" applyAlignment="1">
      <alignment horizontal="left" wrapText="1"/>
    </xf>
    <xf numFmtId="0" fontId="5" fillId="0" borderId="7" xfId="0" applyFont="1" applyBorder="1" applyAlignment="1">
      <alignment horizontal="left" wrapText="1"/>
    </xf>
    <xf numFmtId="0" fontId="17" fillId="9" borderId="8" xfId="0" applyFont="1" applyFill="1" applyBorder="1" applyAlignment="1">
      <alignment horizontal="right" vertical="center" wrapText="1"/>
    </xf>
    <xf numFmtId="0" fontId="17" fillId="9" borderId="0" xfId="0" applyFont="1" applyFill="1" applyAlignment="1">
      <alignment horizontal="right" vertical="center" wrapText="1"/>
    </xf>
    <xf numFmtId="0" fontId="15" fillId="17" borderId="8" xfId="0" applyFont="1" applyFill="1" applyBorder="1" applyAlignment="1">
      <alignment horizontal="left" vertical="center" wrapText="1"/>
    </xf>
    <xf numFmtId="0" fontId="15" fillId="17" borderId="56" xfId="0" applyFont="1" applyFill="1" applyBorder="1" applyAlignment="1">
      <alignment horizontal="left" vertical="center" wrapText="1"/>
    </xf>
    <xf numFmtId="0" fontId="15" fillId="17" borderId="6" xfId="0" applyFont="1" applyFill="1" applyBorder="1" applyAlignment="1">
      <alignment horizontal="left" vertical="center" wrapText="1"/>
    </xf>
    <xf numFmtId="0" fontId="15" fillId="17" borderId="80" xfId="0" applyFont="1" applyFill="1" applyBorder="1" applyAlignment="1">
      <alignment horizontal="left" vertical="center" wrapText="1"/>
    </xf>
    <xf numFmtId="0" fontId="11" fillId="5" borderId="49" xfId="0" applyFont="1" applyFill="1" applyBorder="1" applyAlignment="1">
      <alignment horizontal="right" wrapText="1"/>
    </xf>
    <xf numFmtId="0" fontId="11" fillId="5" borderId="50" xfId="0" applyFont="1" applyFill="1" applyBorder="1" applyAlignment="1">
      <alignment horizontal="right" wrapText="1"/>
    </xf>
    <xf numFmtId="0" fontId="11" fillId="5" borderId="43" xfId="0" applyFont="1" applyFill="1" applyBorder="1" applyAlignment="1">
      <alignment horizontal="right" wrapText="1"/>
    </xf>
    <xf numFmtId="0" fontId="11" fillId="5" borderId="130" xfId="0" applyFont="1" applyFill="1" applyBorder="1" applyAlignment="1">
      <alignment horizontal="center" wrapText="1"/>
    </xf>
    <xf numFmtId="0" fontId="0" fillId="0" borderId="73" xfId="0" applyBorder="1" applyAlignment="1">
      <alignment horizontal="center" wrapText="1"/>
    </xf>
    <xf numFmtId="0" fontId="0" fillId="0" borderId="74" xfId="0" applyBorder="1" applyAlignment="1">
      <alignment horizontal="center" wrapText="1"/>
    </xf>
    <xf numFmtId="14" fontId="11" fillId="5" borderId="58" xfId="0" applyNumberFormat="1" applyFont="1" applyFill="1" applyBorder="1" applyAlignment="1">
      <alignment horizontal="center" vertical="center" wrapText="1"/>
    </xf>
    <xf numFmtId="14" fontId="11" fillId="5" borderId="59" xfId="0" applyNumberFormat="1" applyFont="1" applyFill="1" applyBorder="1" applyAlignment="1">
      <alignment horizontal="center" vertical="center" wrapText="1"/>
    </xf>
    <xf numFmtId="14" fontId="11" fillId="5" borderId="91" xfId="0" applyNumberFormat="1" applyFont="1" applyFill="1" applyBorder="1" applyAlignment="1">
      <alignment horizontal="center" vertical="center" wrapText="1"/>
    </xf>
    <xf numFmtId="0" fontId="15" fillId="17" borderId="8" xfId="0" applyFont="1" applyFill="1" applyBorder="1" applyAlignment="1">
      <alignment horizontal="left" vertical="top" wrapText="1"/>
    </xf>
    <xf numFmtId="0" fontId="15" fillId="17" borderId="56" xfId="0" applyFont="1" applyFill="1" applyBorder="1" applyAlignment="1">
      <alignment horizontal="left" vertical="top" wrapText="1"/>
    </xf>
    <xf numFmtId="0" fontId="15" fillId="17" borderId="6" xfId="0" applyFont="1" applyFill="1" applyBorder="1" applyAlignment="1">
      <alignment horizontal="left" vertical="top" wrapText="1"/>
    </xf>
    <xf numFmtId="0" fontId="15" fillId="17" borderId="80" xfId="0" applyFont="1" applyFill="1" applyBorder="1" applyAlignment="1">
      <alignment horizontal="left" vertical="top" wrapText="1"/>
    </xf>
    <xf numFmtId="0" fontId="12" fillId="5" borderId="60" xfId="0" applyFont="1" applyFill="1" applyBorder="1" applyAlignment="1">
      <alignment horizontal="right" wrapText="1"/>
    </xf>
    <xf numFmtId="0" fontId="12" fillId="5" borderId="57" xfId="0" applyFont="1" applyFill="1" applyBorder="1" applyAlignment="1">
      <alignment horizontal="right" wrapText="1"/>
    </xf>
    <xf numFmtId="0" fontId="12" fillId="5" borderId="129" xfId="0" applyFont="1" applyFill="1" applyBorder="1" applyAlignment="1">
      <alignment horizontal="right" wrapText="1"/>
    </xf>
    <xf numFmtId="0" fontId="3" fillId="5" borderId="55" xfId="0" applyFont="1" applyFill="1" applyBorder="1" applyAlignment="1">
      <alignment horizontal="left" vertical="top" wrapText="1"/>
    </xf>
    <xf numFmtId="0" fontId="3" fillId="5" borderId="8" xfId="0" applyFont="1" applyFill="1" applyBorder="1" applyAlignment="1">
      <alignment horizontal="left" vertical="top" wrapText="1"/>
    </xf>
    <xf numFmtId="0" fontId="3" fillId="5" borderId="56" xfId="0" applyFont="1" applyFill="1" applyBorder="1" applyAlignment="1">
      <alignment horizontal="left" vertical="top" wrapText="1"/>
    </xf>
    <xf numFmtId="0" fontId="11" fillId="5" borderId="89" xfId="0" applyFont="1" applyFill="1" applyBorder="1" applyAlignment="1">
      <alignment horizontal="center" vertical="center"/>
    </xf>
    <xf numFmtId="0" fontId="15" fillId="0" borderId="3" xfId="0" applyFont="1" applyBorder="1" applyAlignment="1">
      <alignment horizontal="left" wrapText="1"/>
    </xf>
    <xf numFmtId="0" fontId="12" fillId="5" borderId="51" xfId="0" applyFont="1" applyFill="1" applyBorder="1" applyAlignment="1">
      <alignment horizontal="right" wrapText="1"/>
    </xf>
    <xf numFmtId="0" fontId="12" fillId="5" borderId="53" xfId="0" applyFont="1" applyFill="1" applyBorder="1" applyAlignment="1">
      <alignment horizontal="right" wrapText="1"/>
    </xf>
    <xf numFmtId="0" fontId="11" fillId="5" borderId="54" xfId="0" applyFont="1" applyFill="1" applyBorder="1" applyAlignment="1">
      <alignment horizontal="right" wrapText="1"/>
    </xf>
    <xf numFmtId="0" fontId="15" fillId="0" borderId="0" xfId="0" applyFont="1" applyAlignment="1">
      <alignment horizontal="center" vertical="center" wrapText="1"/>
    </xf>
    <xf numFmtId="0" fontId="11" fillId="5" borderId="60" xfId="0" applyFont="1" applyFill="1" applyBorder="1" applyAlignment="1">
      <alignment horizontal="center" wrapText="1"/>
    </xf>
    <xf numFmtId="0" fontId="11" fillId="5" borderId="76" xfId="0" applyFont="1" applyFill="1" applyBorder="1" applyAlignment="1">
      <alignment horizontal="center" wrapText="1"/>
    </xf>
    <xf numFmtId="0" fontId="11" fillId="5" borderId="75" xfId="0" applyFont="1" applyFill="1" applyBorder="1" applyAlignment="1">
      <alignment horizontal="center" wrapText="1"/>
    </xf>
    <xf numFmtId="0" fontId="11" fillId="5" borderId="109" xfId="0" applyFont="1" applyFill="1" applyBorder="1" applyAlignment="1">
      <alignment horizontal="right" wrapText="1"/>
    </xf>
    <xf numFmtId="0" fontId="11" fillId="5" borderId="53" xfId="0" applyFont="1" applyFill="1" applyBorder="1" applyAlignment="1">
      <alignment horizontal="right" wrapText="1"/>
    </xf>
    <xf numFmtId="0" fontId="12" fillId="5" borderId="52" xfId="0" applyFont="1" applyFill="1" applyBorder="1" applyAlignment="1">
      <alignment horizontal="right" wrapText="1"/>
    </xf>
    <xf numFmtId="0" fontId="12" fillId="5" borderId="62" xfId="0" applyFont="1" applyFill="1" applyBorder="1" applyAlignment="1">
      <alignment horizontal="right" wrapText="1"/>
    </xf>
    <xf numFmtId="0" fontId="12" fillId="5" borderId="54" xfId="0" applyFont="1" applyFill="1" applyBorder="1" applyAlignment="1">
      <alignment horizontal="right" wrapText="1"/>
    </xf>
    <xf numFmtId="0" fontId="11" fillId="5" borderId="58" xfId="0" applyFont="1" applyFill="1" applyBorder="1" applyAlignment="1">
      <alignment horizontal="center" vertical="center"/>
    </xf>
    <xf numFmtId="0" fontId="11" fillId="5" borderId="59" xfId="0" applyFont="1" applyFill="1" applyBorder="1" applyAlignment="1">
      <alignment horizontal="center" vertical="center"/>
    </xf>
    <xf numFmtId="0" fontId="11" fillId="5" borderId="61" xfId="0" applyFont="1" applyFill="1" applyBorder="1" applyAlignment="1">
      <alignment horizontal="center" vertical="center"/>
    </xf>
    <xf numFmtId="0" fontId="16" fillId="17" borderId="2" xfId="0" applyFont="1" applyFill="1" applyBorder="1" applyAlignment="1">
      <alignment horizontal="center" vertical="center" wrapText="1"/>
    </xf>
    <xf numFmtId="0" fontId="16" fillId="17" borderId="3" xfId="0" applyFont="1" applyFill="1" applyBorder="1" applyAlignment="1">
      <alignment horizontal="center" vertical="center" wrapText="1"/>
    </xf>
    <xf numFmtId="0" fontId="16" fillId="17" borderId="73" xfId="0" applyFont="1" applyFill="1" applyBorder="1" applyAlignment="1">
      <alignment horizontal="center" vertical="center" wrapText="1"/>
    </xf>
    <xf numFmtId="0" fontId="16" fillId="17" borderId="14" xfId="0" applyFont="1" applyFill="1" applyBorder="1" applyAlignment="1">
      <alignment horizontal="center" vertical="center" wrapText="1"/>
    </xf>
    <xf numFmtId="0" fontId="11" fillId="5" borderId="141" xfId="0" applyFont="1" applyFill="1" applyBorder="1" applyAlignment="1">
      <alignment horizontal="center" vertical="center" wrapText="1"/>
    </xf>
    <xf numFmtId="0" fontId="11" fillId="5" borderId="142" xfId="0" applyFont="1" applyFill="1" applyBorder="1" applyAlignment="1">
      <alignment horizontal="center" vertical="center" wrapText="1"/>
    </xf>
    <xf numFmtId="0" fontId="11" fillId="5" borderId="144" xfId="0" applyFont="1" applyFill="1" applyBorder="1" applyAlignment="1">
      <alignment horizontal="center" vertical="center" wrapText="1"/>
    </xf>
    <xf numFmtId="0" fontId="11" fillId="5" borderId="143" xfId="0" applyFont="1" applyFill="1" applyBorder="1" applyAlignment="1">
      <alignment horizontal="center" vertical="center" wrapText="1"/>
    </xf>
    <xf numFmtId="0" fontId="11" fillId="5" borderId="134" xfId="0" applyFont="1" applyFill="1" applyBorder="1" applyAlignment="1">
      <alignment horizontal="center" wrapText="1"/>
    </xf>
    <xf numFmtId="0" fontId="11" fillId="5" borderId="9" xfId="0" applyFont="1" applyFill="1" applyBorder="1" applyAlignment="1">
      <alignment horizontal="center" vertical="center" wrapText="1"/>
    </xf>
    <xf numFmtId="14" fontId="11" fillId="5" borderId="137" xfId="0" applyNumberFormat="1" applyFont="1" applyFill="1" applyBorder="1" applyAlignment="1">
      <alignment horizontal="center" vertical="center" wrapText="1"/>
    </xf>
    <xf numFmtId="14" fontId="11" fillId="5" borderId="133" xfId="0" applyNumberFormat="1" applyFont="1" applyFill="1" applyBorder="1" applyAlignment="1">
      <alignment horizontal="center" vertical="center" wrapText="1"/>
    </xf>
    <xf numFmtId="14" fontId="11" fillId="5" borderId="135" xfId="0" applyNumberFormat="1" applyFont="1" applyFill="1" applyBorder="1" applyAlignment="1">
      <alignment horizontal="center" vertical="center" wrapText="1"/>
    </xf>
    <xf numFmtId="0" fontId="3" fillId="5" borderId="0" xfId="0" applyFont="1" applyFill="1" applyAlignment="1">
      <alignment horizontal="left" vertical="top" wrapText="1"/>
    </xf>
    <xf numFmtId="14" fontId="11" fillId="5" borderId="136" xfId="0" applyNumberFormat="1" applyFont="1" applyFill="1" applyBorder="1" applyAlignment="1">
      <alignment horizontal="center" vertical="center" wrapText="1"/>
    </xf>
    <xf numFmtId="0" fontId="11" fillId="5" borderId="138"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14" xfId="0" applyFont="1" applyFill="1" applyBorder="1" applyAlignment="1">
      <alignment horizontal="center" vertical="center"/>
    </xf>
    <xf numFmtId="0" fontId="11" fillId="5" borderId="74" xfId="0" applyFont="1" applyFill="1" applyBorder="1" applyAlignment="1">
      <alignment horizontal="center" vertical="center"/>
    </xf>
    <xf numFmtId="0" fontId="3" fillId="5" borderId="3" xfId="0" applyFont="1" applyFill="1" applyBorder="1" applyAlignment="1">
      <alignment horizontal="left" vertical="top" wrapText="1"/>
    </xf>
    <xf numFmtId="0" fontId="11" fillId="5" borderId="74" xfId="0" applyFont="1" applyFill="1" applyBorder="1" applyAlignment="1">
      <alignment horizontal="center" vertical="center" wrapText="1"/>
    </xf>
    <xf numFmtId="14" fontId="15" fillId="0" borderId="4" xfId="0" applyNumberFormat="1" applyFont="1" applyBorder="1" applyAlignment="1" applyProtection="1">
      <alignment horizontal="left" vertical="top" wrapText="1"/>
      <protection locked="0"/>
    </xf>
    <xf numFmtId="14" fontId="15" fillId="0" borderId="13" xfId="0" applyNumberFormat="1" applyFont="1" applyBorder="1" applyAlignment="1" applyProtection="1">
      <alignment horizontal="left" vertical="top" wrapText="1"/>
      <protection locked="0"/>
    </xf>
    <xf numFmtId="0" fontId="16" fillId="8" borderId="4" xfId="0" applyFont="1" applyFill="1" applyBorder="1" applyAlignment="1">
      <alignment vertical="top"/>
    </xf>
    <xf numFmtId="0" fontId="16" fillId="8" borderId="13" xfId="0" applyFont="1" applyFill="1" applyBorder="1" applyAlignment="1">
      <alignment vertical="top"/>
    </xf>
    <xf numFmtId="0" fontId="16" fillId="8" borderId="5" xfId="0" applyFont="1" applyFill="1" applyBorder="1" applyAlignment="1">
      <alignment vertical="top"/>
    </xf>
    <xf numFmtId="14" fontId="15" fillId="2" borderId="22" xfId="0" applyNumberFormat="1" applyFont="1" applyFill="1" applyBorder="1" applyAlignment="1" applyProtection="1">
      <alignment horizontal="center" vertical="top"/>
      <protection locked="0"/>
    </xf>
    <xf numFmtId="14" fontId="15" fillId="2" borderId="25" xfId="0" applyNumberFormat="1" applyFont="1" applyFill="1" applyBorder="1" applyAlignment="1" applyProtection="1">
      <alignment horizontal="center" vertical="top"/>
      <protection locked="0"/>
    </xf>
    <xf numFmtId="0" fontId="13" fillId="8" borderId="92" xfId="0" applyFont="1" applyFill="1" applyBorder="1" applyAlignment="1">
      <alignment horizontal="right" vertical="top" wrapText="1"/>
    </xf>
    <xf numFmtId="0" fontId="13" fillId="8" borderId="11" xfId="0" applyFont="1" applyFill="1" applyBorder="1" applyAlignment="1">
      <alignment horizontal="right" vertical="top" wrapText="1"/>
    </xf>
    <xf numFmtId="37" fontId="15" fillId="6" borderId="0" xfId="0" applyNumberFormat="1" applyFont="1" applyFill="1" applyAlignment="1">
      <alignment horizontal="right"/>
    </xf>
    <xf numFmtId="0" fontId="0" fillId="6" borderId="0" xfId="0" applyFill="1" applyAlignment="1">
      <alignment horizontal="right"/>
    </xf>
    <xf numFmtId="0" fontId="11" fillId="5" borderId="58" xfId="0" applyFont="1" applyFill="1" applyBorder="1" applyAlignment="1">
      <alignment horizontal="center" vertical="center" wrapText="1"/>
    </xf>
    <xf numFmtId="0" fontId="11" fillId="5" borderId="61" xfId="0" applyFont="1" applyFill="1" applyBorder="1" applyAlignment="1">
      <alignment horizontal="center" vertical="center" wrapText="1"/>
    </xf>
    <xf numFmtId="49" fontId="15" fillId="2" borderId="71" xfId="0" applyNumberFormat="1" applyFont="1" applyFill="1" applyBorder="1" applyAlignment="1" applyProtection="1">
      <alignment horizontal="center" vertical="top" wrapText="1"/>
      <protection locked="0"/>
    </xf>
    <xf numFmtId="49" fontId="15" fillId="2" borderId="72" xfId="0" applyNumberFormat="1" applyFont="1" applyFill="1" applyBorder="1" applyAlignment="1" applyProtection="1">
      <alignment horizontal="center" vertical="top" wrapText="1"/>
      <protection locked="0"/>
    </xf>
    <xf numFmtId="14" fontId="15" fillId="2" borderId="19" xfId="0" applyNumberFormat="1" applyFont="1" applyFill="1" applyBorder="1" applyAlignment="1" applyProtection="1">
      <alignment horizontal="center" vertical="top"/>
      <protection locked="0"/>
    </xf>
    <xf numFmtId="14" fontId="15" fillId="2" borderId="24" xfId="0" applyNumberFormat="1" applyFont="1" applyFill="1" applyBorder="1" applyAlignment="1" applyProtection="1">
      <alignment horizontal="center" vertical="top"/>
      <protection locked="0"/>
    </xf>
    <xf numFmtId="37" fontId="15" fillId="6" borderId="8" xfId="0" applyNumberFormat="1" applyFont="1" applyFill="1" applyBorder="1" applyAlignment="1">
      <alignment horizontal="center"/>
    </xf>
    <xf numFmtId="37" fontId="15" fillId="6" borderId="9" xfId="0" applyNumberFormat="1" applyFont="1" applyFill="1" applyBorder="1" applyAlignment="1">
      <alignment horizontal="center"/>
    </xf>
    <xf numFmtId="0" fontId="11" fillId="5" borderId="59" xfId="0" applyFont="1" applyFill="1" applyBorder="1" applyAlignment="1">
      <alignment horizontal="center" vertical="center" wrapText="1"/>
    </xf>
    <xf numFmtId="0" fontId="17" fillId="9" borderId="3" xfId="0" applyFont="1" applyFill="1" applyBorder="1" applyAlignment="1">
      <alignment horizontal="center"/>
    </xf>
    <xf numFmtId="0" fontId="17" fillId="9" borderId="14" xfId="0" applyFont="1" applyFill="1" applyBorder="1" applyAlignment="1">
      <alignment horizontal="center"/>
    </xf>
    <xf numFmtId="0" fontId="10" fillId="5" borderId="8" xfId="0" applyFont="1" applyFill="1" applyBorder="1" applyAlignment="1">
      <alignment horizontal="left" vertical="top" wrapText="1"/>
    </xf>
    <xf numFmtId="0" fontId="10" fillId="5" borderId="6" xfId="0" applyFont="1" applyFill="1" applyBorder="1" applyAlignment="1">
      <alignment horizontal="left" vertical="top" wrapText="1"/>
    </xf>
    <xf numFmtId="0" fontId="12" fillId="5" borderId="43" xfId="0" applyFont="1" applyFill="1" applyBorder="1" applyAlignment="1">
      <alignment horizontal="right" wrapText="1"/>
    </xf>
    <xf numFmtId="0" fontId="12" fillId="5" borderId="43" xfId="0" applyFont="1" applyFill="1" applyBorder="1" applyAlignment="1">
      <alignment horizontal="center" wrapText="1"/>
    </xf>
    <xf numFmtId="0" fontId="12" fillId="5" borderId="127" xfId="0" applyFont="1" applyFill="1" applyBorder="1" applyAlignment="1">
      <alignment horizontal="center" wrapText="1"/>
    </xf>
    <xf numFmtId="0" fontId="12" fillId="5" borderId="128" xfId="0" applyFont="1" applyFill="1" applyBorder="1" applyAlignment="1">
      <alignment horizontal="center" wrapText="1"/>
    </xf>
    <xf numFmtId="0" fontId="12" fillId="5" borderId="44" xfId="0" applyFont="1" applyFill="1" applyBorder="1" applyAlignment="1">
      <alignment horizontal="right" wrapText="1"/>
    </xf>
    <xf numFmtId="0" fontId="11" fillId="5" borderId="12" xfId="0" applyFont="1" applyFill="1" applyBorder="1" applyAlignment="1">
      <alignment horizontal="right" wrapText="1"/>
    </xf>
    <xf numFmtId="0" fontId="11" fillId="5" borderId="92" xfId="0" applyFont="1" applyFill="1" applyBorder="1" applyAlignment="1">
      <alignment horizontal="right" wrapText="1"/>
    </xf>
    <xf numFmtId="0" fontId="7" fillId="5" borderId="124" xfId="0" applyFont="1" applyFill="1" applyBorder="1" applyAlignment="1">
      <alignment vertical="top" wrapText="1"/>
    </xf>
    <xf numFmtId="0" fontId="7" fillId="5" borderId="56" xfId="0" applyFont="1" applyFill="1" applyBorder="1" applyAlignment="1">
      <alignment vertical="top" wrapText="1"/>
    </xf>
    <xf numFmtId="0" fontId="17" fillId="5" borderId="58" xfId="0" applyFont="1" applyFill="1" applyBorder="1" applyAlignment="1">
      <alignment horizontal="center" vertical="center" wrapText="1"/>
    </xf>
    <xf numFmtId="0" fontId="17" fillId="5" borderId="91" xfId="0" applyFont="1" applyFill="1" applyBorder="1" applyAlignment="1">
      <alignment horizontal="center" vertical="center" wrapText="1"/>
    </xf>
    <xf numFmtId="0" fontId="45" fillId="0" borderId="0" xfId="0" applyFont="1" applyAlignment="1">
      <alignment horizontal="center"/>
    </xf>
    <xf numFmtId="0" fontId="44" fillId="0" borderId="0" xfId="0" applyFont="1" applyAlignment="1">
      <alignment horizontal="left" vertical="center" wrapText="1"/>
    </xf>
    <xf numFmtId="0" fontId="13" fillId="0" borderId="0" xfId="0" applyFont="1" applyAlignment="1">
      <alignment horizontal="left"/>
    </xf>
    <xf numFmtId="0" fontId="44" fillId="0" borderId="0" xfId="0" applyFont="1" applyAlignment="1">
      <alignment horizontal="left" wrapText="1"/>
    </xf>
    <xf numFmtId="0" fontId="22" fillId="0" borderId="0" xfId="0" applyFont="1" applyAlignment="1">
      <alignment vertical="top"/>
    </xf>
    <xf numFmtId="0" fontId="46" fillId="0" borderId="0" xfId="0" applyFont="1" applyAlignment="1">
      <alignment horizontal="center" wrapText="1"/>
    </xf>
    <xf numFmtId="0" fontId="46" fillId="0" borderId="0" xfId="0" applyFont="1" applyAlignment="1">
      <alignment horizontal="center" vertical="center" wrapText="1"/>
    </xf>
    <xf numFmtId="0" fontId="46" fillId="0" borderId="0" xfId="0" applyFont="1" applyAlignment="1">
      <alignment horizontal="center" vertical="center"/>
    </xf>
    <xf numFmtId="0" fontId="46" fillId="0" borderId="0" xfId="0" applyFont="1" applyAlignment="1">
      <alignment horizontal="center" vertical="center" wrapText="1"/>
    </xf>
    <xf numFmtId="0" fontId="46" fillId="0" borderId="0" xfId="0" applyFont="1" applyAlignment="1">
      <alignment vertical="center" wrapText="1"/>
    </xf>
  </cellXfs>
  <cellStyles count="22">
    <cellStyle name="Comma 2" xfId="4" xr:uid="{00000000-0005-0000-0000-000000000000}"/>
    <cellStyle name="Comma 2 2" xfId="7" xr:uid="{38314537-9DBC-42EB-8889-4606E93B7C71}"/>
    <cellStyle name="Comma 2 2 2" xfId="11" xr:uid="{BF0818B3-89CA-49AF-BDFB-56A260C1DC3F}"/>
    <cellStyle name="Comma 2 2 2 2" xfId="19" xr:uid="{8F065F67-B085-4352-9B5C-08017DB65DD4}"/>
    <cellStyle name="Comma 2 2 3" xfId="15" xr:uid="{0B1DDCD5-B026-4C5E-9DC6-9432DB408285}"/>
    <cellStyle name="Comma 2 3" xfId="9" xr:uid="{AA0BD9E8-4903-4A4B-9E37-902C5F413BC1}"/>
    <cellStyle name="Comma 2 3 2" xfId="17" xr:uid="{341395CD-BB80-436E-9A72-566EF962A8F8}"/>
    <cellStyle name="Comma 2 4" xfId="13" xr:uid="{079481ED-74B7-4CF0-B113-8BAE14FFEE34}"/>
    <cellStyle name="Currency 2" xfId="8" xr:uid="{612CDD8C-9034-4B11-A756-38F663C09C73}"/>
    <cellStyle name="Currency 2 2" xfId="12" xr:uid="{EA36B127-08DD-40C3-BF47-728200C455C0}"/>
    <cellStyle name="Currency 2 2 2" xfId="20" xr:uid="{D3C203AC-5B94-4C3E-AB2F-3551D1AC62F8}"/>
    <cellStyle name="Currency 2 3" xfId="16" xr:uid="{BB3D38CB-A5BB-4FC1-9DBE-F7F0F21B2EE6}"/>
    <cellStyle name="Currency 3" xfId="10" xr:uid="{D4F09339-F53E-4B96-9058-283E77E434F7}"/>
    <cellStyle name="Currency 3 2" xfId="18" xr:uid="{2092B1BB-824C-49D0-8325-5A620AC48D4E}"/>
    <cellStyle name="Currency 4" xfId="14" xr:uid="{D60A10FA-3710-406E-8CF7-974CDA8C173E}"/>
    <cellStyle name="Heading 1" xfId="1" builtinId="16"/>
    <cellStyle name="Heading 1 2" xfId="21" xr:uid="{5FA8CA31-BEB1-4147-95F4-C24A0B3E45F8}"/>
    <cellStyle name="Hyperlink" xfId="6" builtinId="8"/>
    <cellStyle name="Normal" xfId="0" builtinId="0"/>
    <cellStyle name="Normal 12" xfId="5" xr:uid="{00000000-0005-0000-0000-000004000000}"/>
    <cellStyle name="Normal 3" xfId="2" xr:uid="{00000000-0005-0000-0000-000005000000}"/>
    <cellStyle name="Per cent" xfId="3" builtinId="5"/>
  </cellStyles>
  <dxfs count="0"/>
  <tableStyles count="0" defaultTableStyle="TableStyleMedium2" defaultPivotStyle="PivotStyleLight16"/>
  <colors>
    <mruColors>
      <color rgb="FFD7D2CB"/>
      <color rgb="FF002554"/>
      <color rgb="FFFFC000"/>
      <color rgb="FFB2B2B2"/>
      <color rgb="FFFFD966"/>
      <color rgb="FFFFFFFF"/>
      <color rgb="FFB4C6E7"/>
      <color rgb="FF52E859"/>
      <color rgb="FFD9E1F2"/>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154306</xdr:colOff>
      <xdr:row>1</xdr:row>
      <xdr:rowOff>0</xdr:rowOff>
    </xdr:from>
    <xdr:to>
      <xdr:col>2</xdr:col>
      <xdr:colOff>303127</xdr:colOff>
      <xdr:row>2</xdr:row>
      <xdr:rowOff>296545</xdr:rowOff>
    </xdr:to>
    <xdr:pic>
      <xdr:nvPicPr>
        <xdr:cNvPr id="7" name="Picture 3" descr="OfS logo">
          <a:extLst>
            <a:ext uri="{FF2B5EF4-FFF2-40B4-BE49-F238E27FC236}">
              <a16:creationId xmlns:a16="http://schemas.microsoft.com/office/drawing/2014/main" id="{20A2AEFD-A384-6221-F26B-623E1B5B34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306" y="171450"/>
          <a:ext cx="1723621" cy="6743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officeforstudents.org.uk/publications/regulatory-advice-14-guidance-for-annual-financial-return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officeforstudents.org.uk/publications/regulatory-advice-14-guidance-for-annual-financial-return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W18"/>
  <sheetViews>
    <sheetView showGridLines="0" tabSelected="1" zoomScaleNormal="100" workbookViewId="0"/>
  </sheetViews>
  <sheetFormatPr defaultColWidth="9" defaultRowHeight="13.15" x14ac:dyDescent="0.35"/>
  <cols>
    <col min="1" max="7" width="11.265625" style="18" customWidth="1"/>
    <col min="8" max="10" width="9" style="18"/>
    <col min="11" max="11" width="9" style="18" customWidth="1"/>
    <col min="12" max="14" width="9" style="18"/>
    <col min="15" max="15" width="9" style="18" customWidth="1"/>
    <col min="16" max="16" width="8.86328125" style="18" customWidth="1"/>
    <col min="17" max="17" width="16" style="18" hidden="1" customWidth="1"/>
    <col min="18" max="21" width="9" style="18" hidden="1" customWidth="1"/>
    <col min="22" max="22" width="10.86328125" style="18" hidden="1" customWidth="1"/>
    <col min="23" max="23" width="9" style="18" hidden="1" customWidth="1"/>
    <col min="24" max="24" width="9" style="18" customWidth="1"/>
    <col min="25" max="16384" width="9" style="18"/>
  </cols>
  <sheetData>
    <row r="1" spans="1:23" x14ac:dyDescent="0.35">
      <c r="Q1" s="18" t="s">
        <v>0</v>
      </c>
      <c r="T1" s="18" t="s">
        <v>1</v>
      </c>
      <c r="V1" s="18" t="s">
        <v>2</v>
      </c>
    </row>
    <row r="2" spans="1:23" ht="30" x14ac:dyDescent="0.8">
      <c r="A2" s="1685" t="s">
        <v>3</v>
      </c>
      <c r="B2" s="1685"/>
      <c r="C2" s="1685"/>
      <c r="D2" s="1685"/>
      <c r="E2" s="1685"/>
      <c r="F2" s="1685"/>
      <c r="G2" s="1685"/>
      <c r="H2" s="1685"/>
      <c r="I2" s="1685"/>
      <c r="J2" s="1685"/>
      <c r="K2" s="1685"/>
      <c r="L2" s="1685"/>
      <c r="M2" s="1685"/>
      <c r="N2" s="1685"/>
      <c r="O2" s="1685"/>
      <c r="Q2" s="18" t="s">
        <v>4</v>
      </c>
      <c r="R2" s="18" t="e">
        <f>#REF!</f>
        <v>#REF!</v>
      </c>
      <c r="S2" s="18" t="e">
        <f>IF(AND(R2&gt;0,SUM(R3:R6)&gt;0),"Financial checks, ",IF(AND(R2&gt;0,SUM(R3:R6)=0),"Financial checks",""))</f>
        <v>#REF!</v>
      </c>
      <c r="T2" s="18" t="s">
        <v>4</v>
      </c>
      <c r="U2" s="124"/>
      <c r="V2" s="124"/>
    </row>
    <row r="3" spans="1:23" ht="24.75" x14ac:dyDescent="0.65">
      <c r="A3" s="1489" t="s">
        <v>5</v>
      </c>
      <c r="B3" s="1489"/>
      <c r="C3" s="1489"/>
      <c r="D3" s="1489"/>
      <c r="E3" s="1489"/>
      <c r="F3" s="1489"/>
      <c r="G3" s="1489"/>
      <c r="H3" s="1489"/>
      <c r="I3" s="1489"/>
      <c r="J3" s="1489"/>
      <c r="K3" s="1489"/>
      <c r="L3" s="1489"/>
      <c r="M3" s="1489"/>
      <c r="N3" s="1489"/>
      <c r="O3" s="1489"/>
      <c r="Q3" s="18" t="s">
        <v>6</v>
      </c>
      <c r="R3" s="18" t="e">
        <f>#REF!</f>
        <v>#REF!</v>
      </c>
      <c r="S3" s="18" t="e">
        <f>IF(AND(R3&gt;0,SUM(R4:R$6)&gt;0),"Assumptions, ",IF(AND(R3&gt;0,SUM(R4:R$6)=0),"Assumptions",""))</f>
        <v>#REF!</v>
      </c>
      <c r="T3" s="18" t="s">
        <v>6</v>
      </c>
      <c r="U3" s="18" t="e">
        <f>#REF!</f>
        <v>#REF!</v>
      </c>
      <c r="V3" s="18" t="e">
        <f>#REF!</f>
        <v>#REF!</v>
      </c>
    </row>
    <row r="4" spans="1:23" ht="34.5" x14ac:dyDescent="0.85">
      <c r="A4" s="1490" t="s">
        <v>7</v>
      </c>
      <c r="B4" s="1490"/>
      <c r="C4" s="1490"/>
      <c r="D4" s="1490"/>
      <c r="E4" s="1490"/>
      <c r="F4" s="1490"/>
      <c r="G4" s="1490"/>
      <c r="H4" s="1490"/>
      <c r="I4" s="1490"/>
      <c r="J4" s="1490"/>
      <c r="K4" s="1490"/>
      <c r="L4" s="1490"/>
      <c r="M4" s="1490"/>
      <c r="N4" s="1490"/>
      <c r="O4" s="1475"/>
      <c r="Q4" s="18" t="s">
        <v>8</v>
      </c>
      <c r="R4" s="18" t="e">
        <f>#REF!</f>
        <v>#REF!</v>
      </c>
      <c r="S4" s="18" t="e">
        <f>IF(AND(R4&gt;0,SUM(R5:R$6)&gt;0),"1, ",IF(AND(R4&gt;0,SUM(R5:R$6)=0),"1",""))</f>
        <v>#REF!</v>
      </c>
      <c r="T4" s="18" t="s">
        <v>8</v>
      </c>
      <c r="U4" s="18" t="e">
        <f>#REF!</f>
        <v>#REF!</v>
      </c>
      <c r="V4" s="18" t="e">
        <f>#REF!</f>
        <v>#REF!</v>
      </c>
    </row>
    <row r="5" spans="1:23" s="1687" customFormat="1" ht="50.45" customHeight="1" x14ac:dyDescent="0.35">
      <c r="A5" s="1686" t="s">
        <v>9</v>
      </c>
      <c r="B5" s="1686"/>
      <c r="C5" s="1686"/>
      <c r="D5" s="1686"/>
      <c r="E5" s="1686"/>
      <c r="F5" s="1686"/>
      <c r="G5" s="1686"/>
      <c r="H5" s="1686"/>
      <c r="I5" s="1686"/>
      <c r="J5" s="1686"/>
      <c r="K5" s="1686"/>
      <c r="L5" s="1686"/>
      <c r="M5" s="1686"/>
      <c r="N5" s="1686"/>
      <c r="O5" s="1686"/>
      <c r="P5" s="1686"/>
      <c r="Q5" s="1687" t="s">
        <v>10</v>
      </c>
      <c r="R5" s="1687" t="e">
        <f>#REF!</f>
        <v>#REF!</v>
      </c>
      <c r="S5" s="1687" t="e">
        <f>IF(AND(R5&gt;0,SUM(R6:R$6)&gt;0),"2, ",IF(AND(R5&gt;0,SUM(R6:R$6)=0),"2",""))</f>
        <v>#REF!</v>
      </c>
      <c r="T5" s="1687" t="s">
        <v>10</v>
      </c>
      <c r="U5" s="1687" t="e">
        <f>#REF!</f>
        <v>#REF!</v>
      </c>
      <c r="V5" s="1687" t="e">
        <f>#REF!</f>
        <v>#REF!</v>
      </c>
    </row>
    <row r="6" spans="1:23" s="1687" customFormat="1" ht="60" customHeight="1" x14ac:dyDescent="0.4">
      <c r="A6" s="1688" t="s">
        <v>11</v>
      </c>
      <c r="B6" s="1688"/>
      <c r="C6" s="1688"/>
      <c r="D6" s="1688"/>
      <c r="E6" s="1688"/>
      <c r="F6" s="1688"/>
      <c r="G6" s="1688"/>
      <c r="H6" s="1688"/>
      <c r="I6" s="1688"/>
      <c r="J6" s="1688"/>
      <c r="K6" s="1688"/>
      <c r="L6" s="1688"/>
      <c r="M6" s="1688"/>
      <c r="N6" s="1688"/>
      <c r="O6" s="1688"/>
      <c r="P6" s="1688"/>
      <c r="Q6" s="1687" t="s">
        <v>12</v>
      </c>
      <c r="R6" s="1687" t="e">
        <f>#REF!</f>
        <v>#REF!</v>
      </c>
      <c r="S6" s="1687" t="e">
        <f>IF(AND(R6&gt;0,SUM(#REF!)&gt;0),"3, ",IF(AND(R6&gt;0,SUM(#REF!)=0),"3",""))</f>
        <v>#REF!</v>
      </c>
      <c r="T6" s="1687" t="s">
        <v>12</v>
      </c>
      <c r="U6" s="1687" t="e">
        <f>#REF!</f>
        <v>#REF!</v>
      </c>
      <c r="V6" s="1687" t="e">
        <f>#REF!</f>
        <v>#REF!</v>
      </c>
      <c r="W6" s="1687" t="e">
        <f>IF(U3=V3,"",IF(AND(U3&gt;0,SUM(U4:U$6)&gt;0),"Assumptions, ",IF(AND(U3&gt;0,SUM(U4:U$6)=0),"Assumptions")))</f>
        <v>#REF!</v>
      </c>
    </row>
    <row r="7" spans="1:23" x14ac:dyDescent="0.35">
      <c r="S7" s="18" t="e">
        <f>IF(#REF!&lt;&gt;"",#REF!,"No validation errors")</f>
        <v>#REF!</v>
      </c>
      <c r="W7" s="18" t="e">
        <f>IF(#REF!=#REF!,"",IF(AND(#REF!&gt;0,SUM(#REF!)&gt;0),"12, ",IF(AND(#REF!&gt;0,SUM(#REF!)=0),"12")))</f>
        <v>#REF!</v>
      </c>
    </row>
    <row r="8" spans="1:23" ht="15" x14ac:dyDescent="0.35">
      <c r="A8" s="1689" t="s">
        <v>13</v>
      </c>
      <c r="B8" s="1481"/>
      <c r="C8" s="1481"/>
      <c r="D8" s="1481"/>
      <c r="E8" s="1481"/>
      <c r="F8" s="1481"/>
      <c r="G8" s="1481"/>
      <c r="H8" s="1481"/>
      <c r="I8" s="1481"/>
      <c r="J8" s="1481"/>
      <c r="K8" s="1481"/>
      <c r="L8" s="1481"/>
      <c r="M8" s="1481"/>
      <c r="N8" s="1481"/>
      <c r="O8" s="1481"/>
      <c r="P8" s="1481"/>
      <c r="W8" s="18" t="e">
        <f>IF(#REF!=#REF!,"",IF(AND(#REF!&gt;0,SUM(#REF!)&gt;0),"13, ",IF(AND(#REF!&gt;0,SUM(#REF!)=0),"13")))</f>
        <v>#REF!</v>
      </c>
    </row>
    <row r="9" spans="1:23" ht="13.9" x14ac:dyDescent="0.35">
      <c r="A9" s="1491" t="s">
        <v>14</v>
      </c>
      <c r="B9" s="1492"/>
      <c r="C9" s="1493" t="s">
        <v>15</v>
      </c>
      <c r="D9" s="1493"/>
      <c r="E9" s="1493"/>
      <c r="F9" s="1493"/>
      <c r="G9" s="1493"/>
      <c r="H9" s="1493" t="s">
        <v>16</v>
      </c>
      <c r="I9" s="1493"/>
      <c r="J9" s="1493"/>
      <c r="K9" s="1493"/>
      <c r="L9" s="1493"/>
      <c r="M9" s="1493"/>
      <c r="N9" s="1493"/>
      <c r="O9" s="1493"/>
      <c r="P9" s="1493"/>
      <c r="W9" s="18" t="e">
        <f>IF(#REF!&gt;0,"14","")</f>
        <v>#REF!</v>
      </c>
    </row>
    <row r="10" spans="1:23" ht="30" customHeight="1" x14ac:dyDescent="0.35">
      <c r="A10" s="1494" t="s">
        <v>17</v>
      </c>
      <c r="B10" s="1495"/>
      <c r="C10" s="1494" t="s">
        <v>18</v>
      </c>
      <c r="D10" s="1494"/>
      <c r="E10" s="1494"/>
      <c r="F10" s="1494"/>
      <c r="G10" s="1494"/>
      <c r="H10" s="1494" t="s">
        <v>19</v>
      </c>
      <c r="I10" s="1494"/>
      <c r="J10" s="1494"/>
      <c r="K10" s="1494"/>
      <c r="L10" s="1494"/>
      <c r="M10" s="1494"/>
      <c r="N10" s="1494"/>
      <c r="O10" s="1494"/>
      <c r="P10" s="1494"/>
      <c r="W10" s="18" t="e">
        <f>W6&amp;#REF!&amp;#REF!&amp;#REF!&amp;#REF!&amp;#REF!&amp;#REF!&amp;#REF!&amp;#REF!&amp;#REF!&amp;#REF!&amp;#REF!&amp;#REF!&amp;W7&amp;W8&amp;W9</f>
        <v>#REF!</v>
      </c>
    </row>
    <row r="11" spans="1:23" ht="60" customHeight="1" x14ac:dyDescent="0.35">
      <c r="A11" s="1494" t="s">
        <v>20</v>
      </c>
      <c r="B11" s="1495"/>
      <c r="C11" s="1494" t="s">
        <v>21</v>
      </c>
      <c r="D11" s="1494"/>
      <c r="E11" s="1494"/>
      <c r="F11" s="1494"/>
      <c r="G11" s="1494"/>
      <c r="H11" s="1494" t="s">
        <v>22</v>
      </c>
      <c r="I11" s="1494"/>
      <c r="J11" s="1494"/>
      <c r="K11" s="1494"/>
      <c r="L11" s="1494"/>
      <c r="M11" s="1494"/>
      <c r="N11" s="1494"/>
      <c r="O11" s="1494"/>
      <c r="P11" s="1494"/>
      <c r="W11" s="18" t="e">
        <f>IF(W10="","No validation warnings",IF(SUM(U3:U6)=SUM(V3:V6),"All validation warnings explained",W10))</f>
        <v>#REF!</v>
      </c>
    </row>
    <row r="12" spans="1:23" ht="30" customHeight="1" x14ac:dyDescent="0.35">
      <c r="A12" s="1494"/>
      <c r="B12" s="1495"/>
      <c r="C12" s="1494" t="s">
        <v>23</v>
      </c>
      <c r="D12" s="1494"/>
      <c r="E12" s="1494"/>
      <c r="F12" s="1494"/>
      <c r="G12" s="1494"/>
      <c r="H12" s="1494" t="s">
        <v>24</v>
      </c>
      <c r="I12" s="1494"/>
      <c r="J12" s="1494"/>
      <c r="K12" s="1494"/>
      <c r="L12" s="1494"/>
      <c r="M12" s="1494"/>
      <c r="N12" s="1494"/>
      <c r="O12" s="1494"/>
      <c r="P12" s="1494"/>
    </row>
    <row r="13" spans="1:23" ht="45" customHeight="1" x14ac:dyDescent="0.35">
      <c r="A13" s="1494" t="s">
        <v>25</v>
      </c>
      <c r="B13" s="1495"/>
      <c r="C13" s="1494" t="s">
        <v>26</v>
      </c>
      <c r="D13" s="1494"/>
      <c r="E13" s="1494"/>
      <c r="F13" s="1494"/>
      <c r="G13" s="1494"/>
      <c r="H13" s="1494" t="s">
        <v>27</v>
      </c>
      <c r="I13" s="1494"/>
      <c r="J13" s="1494"/>
      <c r="K13" s="1494"/>
      <c r="L13" s="1494"/>
      <c r="M13" s="1494"/>
      <c r="N13" s="1494"/>
      <c r="O13" s="1494"/>
      <c r="P13" s="1494"/>
    </row>
    <row r="14" spans="1:23" ht="45" customHeight="1" x14ac:dyDescent="0.35">
      <c r="A14" s="1494"/>
      <c r="B14" s="1495"/>
      <c r="C14" s="1494" t="s">
        <v>28</v>
      </c>
      <c r="D14" s="1494"/>
      <c r="E14" s="1494"/>
      <c r="F14" s="1494"/>
      <c r="G14" s="1494"/>
      <c r="H14" s="1494" t="s">
        <v>29</v>
      </c>
      <c r="I14" s="1494"/>
      <c r="J14" s="1494"/>
      <c r="K14" s="1494"/>
      <c r="L14" s="1494"/>
      <c r="M14" s="1494"/>
      <c r="N14" s="1494"/>
      <c r="O14" s="1494"/>
      <c r="P14" s="1494"/>
    </row>
    <row r="15" spans="1:23" ht="30" customHeight="1" x14ac:dyDescent="0.35">
      <c r="A15" s="1494"/>
      <c r="B15" s="1495"/>
      <c r="C15" s="1494" t="s">
        <v>30</v>
      </c>
      <c r="D15" s="1494"/>
      <c r="E15" s="1494"/>
      <c r="F15" s="1494"/>
      <c r="G15" s="1494"/>
      <c r="H15" s="1494" t="s">
        <v>31</v>
      </c>
      <c r="I15" s="1494"/>
      <c r="J15" s="1494"/>
      <c r="K15" s="1494"/>
      <c r="L15" s="1494"/>
      <c r="M15" s="1494"/>
      <c r="N15" s="1494"/>
      <c r="O15" s="1494"/>
      <c r="P15" s="1494"/>
    </row>
    <row r="16" spans="1:23" ht="30" customHeight="1" x14ac:dyDescent="0.35">
      <c r="A16" s="1494" t="s">
        <v>32</v>
      </c>
      <c r="B16" s="1495"/>
      <c r="C16" s="1494" t="s">
        <v>33</v>
      </c>
      <c r="D16" s="1494"/>
      <c r="E16" s="1494"/>
      <c r="F16" s="1494"/>
      <c r="G16" s="1494"/>
      <c r="H16" s="1494"/>
      <c r="I16" s="1494"/>
      <c r="J16" s="1494"/>
      <c r="K16" s="1494"/>
      <c r="L16" s="1494"/>
      <c r="M16" s="1494"/>
      <c r="N16" s="1494"/>
      <c r="O16" s="1494"/>
      <c r="P16" s="1494"/>
    </row>
    <row r="18" spans="1:1" ht="13.5" x14ac:dyDescent="0.4">
      <c r="A18" s="98"/>
    </row>
  </sheetData>
  <sheetProtection formatCells="0" sort="0" autoFilter="0"/>
  <mergeCells count="26">
    <mergeCell ref="A16:B16"/>
    <mergeCell ref="C16:G16"/>
    <mergeCell ref="H16:P16"/>
    <mergeCell ref="A13:B15"/>
    <mergeCell ref="C13:G13"/>
    <mergeCell ref="H13:P13"/>
    <mergeCell ref="C14:G14"/>
    <mergeCell ref="H14:P14"/>
    <mergeCell ref="C15:G15"/>
    <mergeCell ref="H15:P15"/>
    <mergeCell ref="A11:B12"/>
    <mergeCell ref="C11:G11"/>
    <mergeCell ref="H11:P11"/>
    <mergeCell ref="C12:G12"/>
    <mergeCell ref="H12:P12"/>
    <mergeCell ref="A9:B9"/>
    <mergeCell ref="C9:G9"/>
    <mergeCell ref="H9:P9"/>
    <mergeCell ref="A10:B10"/>
    <mergeCell ref="C10:G10"/>
    <mergeCell ref="H10:P10"/>
    <mergeCell ref="A2:O2"/>
    <mergeCell ref="A3:O3"/>
    <mergeCell ref="A4:N4"/>
    <mergeCell ref="A5:P5"/>
    <mergeCell ref="A6:P6"/>
  </mergeCells>
  <pageMargins left="0.70866141732283472" right="0.70866141732283472" top="0.74803149606299213" bottom="0.74803149606299213" header="0.31496062992125984" footer="0.31496062992125984"/>
  <pageSetup paperSize="9" scale="8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8">
    <pageSetUpPr fitToPage="1"/>
  </sheetPr>
  <dimension ref="A1:AA49"/>
  <sheetViews>
    <sheetView showGridLines="0" zoomScaleNormal="100" workbookViewId="0"/>
  </sheetViews>
  <sheetFormatPr defaultColWidth="9.86328125" defaultRowHeight="13.5" customHeight="1" x14ac:dyDescent="0.35"/>
  <cols>
    <col min="1" max="1" width="5.86328125" style="5" customWidth="1"/>
    <col min="2" max="2" width="53.59765625" style="5" customWidth="1"/>
    <col min="3" max="3" width="12.86328125" style="18" customWidth="1"/>
    <col min="4" max="4" width="14" style="5" customWidth="1"/>
    <col min="5" max="5" width="19" style="5" customWidth="1"/>
    <col min="6" max="6" width="10.86328125" style="5" customWidth="1"/>
    <col min="7" max="7" width="10.86328125" style="18" customWidth="1"/>
    <col min="8" max="8" width="13" style="18" customWidth="1"/>
    <col min="9" max="9" width="13.59765625" style="18" customWidth="1"/>
    <col min="10" max="11" width="13.265625" style="18" customWidth="1"/>
    <col min="12" max="12" width="14" style="18" customWidth="1"/>
    <col min="13" max="13" width="9.86328125" style="3"/>
    <col min="14" max="20" width="10.59765625" style="3" customWidth="1"/>
    <col min="21" max="21" width="13.59765625" style="3" customWidth="1"/>
    <col min="22" max="22" width="13.59765625" style="3" bestFit="1" customWidth="1"/>
    <col min="23" max="27" width="13.59765625" style="3" customWidth="1"/>
    <col min="28" max="16384" width="9.86328125" style="3"/>
  </cols>
  <sheetData>
    <row r="1" spans="1:27" customFormat="1" ht="15.75" customHeight="1" x14ac:dyDescent="0.45">
      <c r="A1" s="1474" t="s">
        <v>34</v>
      </c>
      <c r="B1" s="1474"/>
      <c r="C1" s="841"/>
      <c r="D1" s="841"/>
      <c r="E1" s="841"/>
      <c r="F1" s="841"/>
      <c r="G1" s="841"/>
      <c r="H1" s="841"/>
      <c r="I1" s="1247"/>
      <c r="J1" s="1247"/>
      <c r="K1" s="1247"/>
      <c r="L1" s="1247"/>
    </row>
    <row r="2" spans="1:27" customFormat="1" ht="14.25" x14ac:dyDescent="0.45">
      <c r="A2" s="1473" t="s">
        <v>35</v>
      </c>
      <c r="B2" s="1472"/>
      <c r="C2" s="841"/>
      <c r="D2" s="841"/>
      <c r="E2" s="841"/>
      <c r="F2" s="841"/>
      <c r="G2" s="841"/>
      <c r="H2" s="841"/>
      <c r="I2" s="1248"/>
      <c r="J2" s="1248"/>
      <c r="K2" s="1247"/>
      <c r="L2" s="1247"/>
    </row>
    <row r="3" spans="1:27" customFormat="1" ht="14.25" x14ac:dyDescent="0.45">
      <c r="A3" s="1473"/>
      <c r="B3" s="1472"/>
      <c r="C3" s="841"/>
      <c r="D3" s="841"/>
      <c r="E3" s="841"/>
      <c r="F3" s="841"/>
      <c r="G3" s="841"/>
      <c r="H3" s="841"/>
      <c r="I3" s="1248"/>
      <c r="J3" s="1248"/>
      <c r="K3" s="1247"/>
      <c r="L3" s="1247"/>
    </row>
    <row r="4" spans="1:27" ht="36" customHeight="1" x14ac:dyDescent="0.35">
      <c r="A4" s="1562" t="s">
        <v>512</v>
      </c>
      <c r="B4" s="1563"/>
      <c r="C4" s="1516" t="s">
        <v>513</v>
      </c>
      <c r="D4" s="1567"/>
      <c r="E4" s="1567"/>
      <c r="F4" s="1567"/>
      <c r="G4" s="1568"/>
      <c r="H4" s="1516" t="s">
        <v>38</v>
      </c>
      <c r="I4" s="1567"/>
      <c r="J4" s="1567"/>
      <c r="K4" s="1567"/>
      <c r="L4" s="1567"/>
      <c r="U4" s="1585" t="s">
        <v>514</v>
      </c>
      <c r="V4" s="1585"/>
      <c r="W4" s="1585"/>
      <c r="X4" s="1585"/>
      <c r="Y4" s="1585"/>
      <c r="Z4" s="1585"/>
      <c r="AA4" s="1585"/>
    </row>
    <row r="5" spans="1:27" ht="25.9" customHeight="1" x14ac:dyDescent="0.35">
      <c r="A5" s="1564"/>
      <c r="B5" s="1565"/>
      <c r="C5" s="126"/>
      <c r="D5" s="1569" t="s">
        <v>39</v>
      </c>
      <c r="E5" s="1570"/>
      <c r="F5" s="1570"/>
      <c r="G5" s="1571"/>
      <c r="H5" s="126" t="s">
        <v>40</v>
      </c>
      <c r="I5" s="126"/>
      <c r="J5" s="126"/>
      <c r="K5" s="126"/>
      <c r="L5" s="126"/>
      <c r="U5" s="1585"/>
      <c r="V5" s="1585"/>
      <c r="W5" s="1585"/>
      <c r="X5" s="1585"/>
      <c r="Y5" s="1585"/>
      <c r="Z5" s="1585"/>
      <c r="AA5" s="1585"/>
    </row>
    <row r="6" spans="1:27" ht="19.149999999999999" customHeight="1" x14ac:dyDescent="0.35">
      <c r="A6" s="75"/>
      <c r="B6" s="76"/>
      <c r="C6" s="151" t="s">
        <v>41</v>
      </c>
      <c r="D6" s="1572" t="s">
        <v>42</v>
      </c>
      <c r="E6" s="1573"/>
      <c r="F6" s="1573"/>
      <c r="G6" s="1574"/>
      <c r="H6" s="151" t="s">
        <v>43</v>
      </c>
      <c r="I6" s="151" t="s">
        <v>44</v>
      </c>
      <c r="J6" s="151" t="s">
        <v>45</v>
      </c>
      <c r="K6" s="151" t="s">
        <v>46</v>
      </c>
      <c r="L6" s="151" t="s">
        <v>47</v>
      </c>
      <c r="U6" s="1586"/>
      <c r="V6" s="1586"/>
      <c r="W6" s="1586"/>
      <c r="X6" s="1586"/>
      <c r="Y6" s="1586"/>
      <c r="Z6" s="1586"/>
      <c r="AA6" s="1586"/>
    </row>
    <row r="7" spans="1:27" ht="14.25" x14ac:dyDescent="0.45">
      <c r="A7" s="1587" t="s">
        <v>48</v>
      </c>
      <c r="B7" s="1588"/>
      <c r="C7" s="77"/>
      <c r="D7" s="1566"/>
      <c r="E7" s="1566"/>
      <c r="F7" s="1566"/>
      <c r="G7" s="1566"/>
      <c r="H7" s="77"/>
      <c r="I7" s="77"/>
      <c r="J7" s="77"/>
      <c r="K7" s="77"/>
      <c r="L7" s="393"/>
      <c r="U7" s="1596" t="s">
        <v>515</v>
      </c>
      <c r="V7" s="1597"/>
      <c r="W7" s="1597"/>
      <c r="X7" s="1597"/>
      <c r="Y7" s="1597"/>
      <c r="Z7" s="1597"/>
      <c r="AA7" s="1598"/>
    </row>
    <row r="8" spans="1:27" ht="41.25" customHeight="1" x14ac:dyDescent="0.4">
      <c r="A8" s="1589" t="s">
        <v>516</v>
      </c>
      <c r="B8" s="1590"/>
      <c r="C8" s="1593"/>
      <c r="D8" s="1576" t="s">
        <v>517</v>
      </c>
      <c r="E8" s="1576" t="s">
        <v>518</v>
      </c>
      <c r="F8" s="1578" t="s">
        <v>408</v>
      </c>
      <c r="G8" s="1595" t="s">
        <v>409</v>
      </c>
      <c r="H8" s="1582"/>
      <c r="I8" s="1582"/>
      <c r="J8" s="1582"/>
      <c r="K8" s="1582"/>
      <c r="L8" s="1580"/>
      <c r="N8" s="1691" t="s">
        <v>146</v>
      </c>
      <c r="O8" s="1691"/>
      <c r="P8" s="1691"/>
      <c r="Q8" s="1691"/>
      <c r="R8" s="1691"/>
      <c r="S8" s="1691"/>
      <c r="T8" s="516"/>
      <c r="U8" s="514" t="s">
        <v>41</v>
      </c>
      <c r="V8" s="520" t="s">
        <v>42</v>
      </c>
      <c r="W8" s="520" t="s">
        <v>43</v>
      </c>
      <c r="X8" s="519" t="s">
        <v>44</v>
      </c>
      <c r="Y8" s="521" t="s">
        <v>45</v>
      </c>
      <c r="Z8" s="520" t="s">
        <v>46</v>
      </c>
      <c r="AA8" s="522" t="s">
        <v>47</v>
      </c>
    </row>
    <row r="9" spans="1:27" ht="41.25" customHeight="1" x14ac:dyDescent="0.35">
      <c r="A9" s="1591"/>
      <c r="B9" s="1592"/>
      <c r="C9" s="1594"/>
      <c r="D9" s="1577"/>
      <c r="E9" s="1577"/>
      <c r="F9" s="1579"/>
      <c r="G9" s="1594"/>
      <c r="H9" s="1583"/>
      <c r="I9" s="1583"/>
      <c r="J9" s="1584"/>
      <c r="K9" s="1583"/>
      <c r="L9" s="1581"/>
      <c r="N9" s="1575" t="s">
        <v>147</v>
      </c>
      <c r="O9" s="1575"/>
      <c r="P9" s="1575"/>
      <c r="Q9" s="1575"/>
      <c r="R9" s="1575"/>
      <c r="S9" s="1575"/>
      <c r="T9" s="96"/>
      <c r="U9" s="1223"/>
      <c r="V9" s="1224"/>
      <c r="W9" s="1224"/>
      <c r="X9" s="1225"/>
      <c r="Y9" s="1225"/>
      <c r="Z9" s="1225"/>
      <c r="AA9" s="1226"/>
    </row>
    <row r="10" spans="1:27" ht="15" customHeight="1" x14ac:dyDescent="0.4">
      <c r="A10" s="264">
        <v>1</v>
      </c>
      <c r="B10" s="906" t="s">
        <v>519</v>
      </c>
      <c r="C10" s="936"/>
      <c r="D10" s="936"/>
      <c r="E10" s="936"/>
      <c r="F10" s="936"/>
      <c r="G10" s="936"/>
      <c r="H10" s="936"/>
      <c r="I10" s="936"/>
      <c r="J10" s="936"/>
      <c r="K10" s="936"/>
      <c r="L10" s="936"/>
      <c r="M10" s="424"/>
      <c r="N10" s="1556" t="s">
        <v>148</v>
      </c>
      <c r="O10" s="1557" t="s">
        <v>149</v>
      </c>
      <c r="P10" s="1557" t="s">
        <v>150</v>
      </c>
      <c r="Q10" s="1557" t="s">
        <v>151</v>
      </c>
      <c r="R10" s="1557" t="s">
        <v>152</v>
      </c>
      <c r="S10" s="1558" t="s">
        <v>153</v>
      </c>
      <c r="T10" s="441"/>
      <c r="U10" s="517"/>
      <c r="V10" s="135"/>
      <c r="W10" s="135"/>
      <c r="X10" s="135"/>
      <c r="Y10" s="135"/>
      <c r="Z10" s="135"/>
      <c r="AA10" s="518"/>
    </row>
    <row r="11" spans="1:27" ht="15" customHeight="1" x14ac:dyDescent="0.4">
      <c r="A11" s="264" t="s">
        <v>115</v>
      </c>
      <c r="B11" s="1098" t="s">
        <v>520</v>
      </c>
      <c r="C11" s="937" t="s">
        <v>81</v>
      </c>
      <c r="D11" s="938" t="s">
        <v>81</v>
      </c>
      <c r="E11" s="938" t="s">
        <v>81</v>
      </c>
      <c r="F11" s="938" t="s">
        <v>81</v>
      </c>
      <c r="G11" s="937" t="s">
        <v>81</v>
      </c>
      <c r="H11" s="937" t="s">
        <v>81</v>
      </c>
      <c r="I11" s="937" t="s">
        <v>81</v>
      </c>
      <c r="J11" s="937" t="s">
        <v>81</v>
      </c>
      <c r="K11" s="937" t="s">
        <v>81</v>
      </c>
      <c r="L11" s="937" t="s">
        <v>81</v>
      </c>
      <c r="M11" s="424"/>
      <c r="N11" s="1553"/>
      <c r="O11" s="1549"/>
      <c r="P11" s="1549"/>
      <c r="Q11" s="1549"/>
      <c r="R11" s="1549"/>
      <c r="S11" s="1550"/>
      <c r="T11" s="441"/>
      <c r="U11" s="517" t="s">
        <v>521</v>
      </c>
      <c r="V11" s="135" t="s">
        <v>521</v>
      </c>
      <c r="W11" s="135" t="s">
        <v>521</v>
      </c>
      <c r="X11" s="135" t="s">
        <v>521</v>
      </c>
      <c r="Y11" s="135" t="s">
        <v>521</v>
      </c>
      <c r="Z11" s="135" t="s">
        <v>521</v>
      </c>
      <c r="AA11" s="518" t="s">
        <v>521</v>
      </c>
    </row>
    <row r="12" spans="1:27" ht="15" customHeight="1" x14ac:dyDescent="0.35">
      <c r="A12" s="265" t="s">
        <v>479</v>
      </c>
      <c r="B12" s="986" t="s">
        <v>522</v>
      </c>
      <c r="C12" s="213">
        <v>0</v>
      </c>
      <c r="D12" s="347">
        <v>0</v>
      </c>
      <c r="E12" s="939">
        <v>0</v>
      </c>
      <c r="F12" s="939">
        <v>0</v>
      </c>
      <c r="G12" s="940">
        <f t="shared" ref="G12:G18" si="0">SUM(D12:F12)</f>
        <v>0</v>
      </c>
      <c r="H12" s="347">
        <v>0</v>
      </c>
      <c r="I12" s="347">
        <v>0</v>
      </c>
      <c r="J12" s="347">
        <v>0</v>
      </c>
      <c r="K12" s="347">
        <v>0</v>
      </c>
      <c r="L12" s="672">
        <v>0</v>
      </c>
      <c r="M12" s="424"/>
      <c r="N12" s="312">
        <f>IF(AND(C12=0,G12=0),0,IF(AND(C12=0,G12&gt;0),1,IF(AND(C12=0,G12&lt;0),-1,(G12-C12)/ABS(C12))))</f>
        <v>0</v>
      </c>
      <c r="O12" s="309">
        <f>IF(AND(G12=0,H12=0),0,IF(AND(G12=0,H12&gt;0),1,IF(AND(G12=0,H12&lt;0),-1,(H12-G12)/ABS(G12))))</f>
        <v>0</v>
      </c>
      <c r="P12" s="309">
        <f>IF(AND(H12=0,I12=0),0,IF(AND(H12=0,I12&gt;0),1,IF(AND(H12=0,I12&lt;0),-1,(I12-H12)/ABS(H12))))</f>
        <v>0</v>
      </c>
      <c r="Q12" s="309">
        <f>IF(AND(I12=0,J12=0),0,IF(AND(I12=0,J12&gt;0),1,IF(AND(I12=0,J12&lt;0),-1,(J12-I12)/ABS(I12))))</f>
        <v>0</v>
      </c>
      <c r="R12" s="309">
        <f>IF(AND(J12=0,K12=0),0,IF(AND(J12=0,K12&gt;0),1,IF(AND(J12=0,K12&lt;0),-1,(K12-J12)/ABS(J12))))</f>
        <v>0</v>
      </c>
      <c r="S12" s="310">
        <f>IF(AND(K12=0,L12=0),0,IF(AND(K12=0,L12&gt;0),1,IF(AND(K12=0,L12&lt;0),-1,(L12-K12)/ABS(K12))))</f>
        <v>0</v>
      </c>
      <c r="T12" s="442"/>
      <c r="U12" s="512">
        <f>IFERROR((C12/'7 - FTEs'!E13)*1000,0)</f>
        <v>0</v>
      </c>
      <c r="V12" s="512">
        <f>IFERROR((G12/'7 - FTEs'!H13)*1000,0)</f>
        <v>0</v>
      </c>
      <c r="W12" s="512">
        <f>IFERROR((H12/'7 - FTEs'!K13)*1000,0)</f>
        <v>0</v>
      </c>
      <c r="X12" s="512">
        <f>IFERROR((I12/'7 - FTEs'!N13)*1000,0)</f>
        <v>0</v>
      </c>
      <c r="Y12" s="512">
        <f>IFERROR((J12/'7 - FTEs'!Q13)*1000,0)</f>
        <v>0</v>
      </c>
      <c r="Z12" s="512">
        <f>IFERROR((K12/'7 - FTEs'!T13)*1000,0)</f>
        <v>0</v>
      </c>
      <c r="AA12" s="512">
        <f>IFERROR((L12/'7 - FTEs'!W13)*1000,0)</f>
        <v>0</v>
      </c>
    </row>
    <row r="13" spans="1:27" ht="15" customHeight="1" x14ac:dyDescent="0.35">
      <c r="A13" s="220" t="s">
        <v>523</v>
      </c>
      <c r="B13" s="987" t="s">
        <v>524</v>
      </c>
      <c r="C13" s="941">
        <v>0</v>
      </c>
      <c r="D13" s="942">
        <v>0</v>
      </c>
      <c r="E13" s="943">
        <v>0</v>
      </c>
      <c r="F13" s="943">
        <v>0</v>
      </c>
      <c r="G13" s="944">
        <f t="shared" si="0"/>
        <v>0</v>
      </c>
      <c r="H13" s="942">
        <v>0</v>
      </c>
      <c r="I13" s="942">
        <v>0</v>
      </c>
      <c r="J13" s="942">
        <v>0</v>
      </c>
      <c r="K13" s="942">
        <v>0</v>
      </c>
      <c r="L13" s="945">
        <v>0</v>
      </c>
      <c r="M13" s="424"/>
      <c r="N13" s="200">
        <f t="shared" ref="N13:N19" si="1">IF(AND(C13=0,G13=0),0,IF(AND(C13=0,G13&gt;0),1,IF(AND(C13=0,G13&lt;0),-1,(G13-C13)/ABS(C13))))</f>
        <v>0</v>
      </c>
      <c r="O13" s="201">
        <f t="shared" ref="O13:O19" si="2">IF(AND(G13=0,H13=0),0,IF(AND(G13=0,H13&gt;0),1,IF(AND(G13=0,H13&lt;0),-1,(H13-G13)/ABS(G13))))</f>
        <v>0</v>
      </c>
      <c r="P13" s="201">
        <f t="shared" ref="P13:P19" si="3">IF(AND(H13=0,I13=0),0,IF(AND(H13=0,I13&gt;0),1,IF(AND(H13=0,I13&lt;0),-1,(I13-H13)/ABS(H13))))</f>
        <v>0</v>
      </c>
      <c r="Q13" s="201">
        <f t="shared" ref="Q13:Q19" si="4">IF(AND(I13=0,J13=0),0,IF(AND(I13=0,J13&gt;0),1,IF(AND(I13=0,J13&lt;0),-1,(J13-I13)/ABS(I13))))</f>
        <v>0</v>
      </c>
      <c r="R13" s="201">
        <f t="shared" ref="R13:R19" si="5">IF(AND(J13=0,K13=0),0,IF(AND(J13=0,K13&gt;0),1,IF(AND(J13=0,K13&lt;0),-1,(K13-J13)/ABS(J13))))</f>
        <v>0</v>
      </c>
      <c r="S13" s="202">
        <f t="shared" ref="S13:S19" si="6">IF(AND(K13=0,L13=0),0,IF(AND(K13=0,L13&gt;0),1,IF(AND(K13=0,L13&lt;0),-1,(L13-K13)/ABS(K13))))</f>
        <v>0</v>
      </c>
      <c r="T13" s="442"/>
      <c r="U13" s="511">
        <f>IFERROR((C13/'7 - FTEs'!E14)*1000,0)</f>
        <v>0</v>
      </c>
      <c r="V13" s="511">
        <f>IFERROR((G13/'7 - FTEs'!H14)*1000,0)</f>
        <v>0</v>
      </c>
      <c r="W13" s="511">
        <f>IFERROR((H13/'7 - FTEs'!K14)*1000,0)</f>
        <v>0</v>
      </c>
      <c r="X13" s="511">
        <f>IFERROR((I13/'7 - FTEs'!N14)*1000,0)</f>
        <v>0</v>
      </c>
      <c r="Y13" s="511">
        <f>IFERROR((J13/'7 - FTEs'!Q14)*1000,0)</f>
        <v>0</v>
      </c>
      <c r="Z13" s="511">
        <f>IFERROR((K13/'7 - FTEs'!T14)*1000,0)</f>
        <v>0</v>
      </c>
      <c r="AA13" s="511">
        <f>IFERROR((L13/'7 - FTEs'!W14)*1000,0)</f>
        <v>0</v>
      </c>
    </row>
    <row r="14" spans="1:27" ht="15" customHeight="1" x14ac:dyDescent="0.35">
      <c r="A14" s="220" t="s">
        <v>525</v>
      </c>
      <c r="B14" s="987" t="s">
        <v>526</v>
      </c>
      <c r="C14" s="941">
        <v>0</v>
      </c>
      <c r="D14" s="942">
        <v>0</v>
      </c>
      <c r="E14" s="943">
        <v>0</v>
      </c>
      <c r="F14" s="943">
        <v>0</v>
      </c>
      <c r="G14" s="944">
        <f t="shared" si="0"/>
        <v>0</v>
      </c>
      <c r="H14" s="942">
        <v>0</v>
      </c>
      <c r="I14" s="942">
        <v>0</v>
      </c>
      <c r="J14" s="942">
        <v>0</v>
      </c>
      <c r="K14" s="942">
        <v>0</v>
      </c>
      <c r="L14" s="945">
        <v>0</v>
      </c>
      <c r="M14" s="424"/>
      <c r="N14" s="200">
        <f t="shared" si="1"/>
        <v>0</v>
      </c>
      <c r="O14" s="201">
        <f t="shared" si="2"/>
        <v>0</v>
      </c>
      <c r="P14" s="201">
        <f t="shared" si="3"/>
        <v>0</v>
      </c>
      <c r="Q14" s="201">
        <f t="shared" si="4"/>
        <v>0</v>
      </c>
      <c r="R14" s="201">
        <f t="shared" si="5"/>
        <v>0</v>
      </c>
      <c r="S14" s="202">
        <f t="shared" si="6"/>
        <v>0</v>
      </c>
      <c r="T14" s="442"/>
      <c r="U14" s="511">
        <f>IFERROR((C14/'7 - FTEs'!E15)*1000,0)</f>
        <v>0</v>
      </c>
      <c r="V14" s="511">
        <f>IFERROR((G14/'7 - FTEs'!H15)*1000,0)</f>
        <v>0</v>
      </c>
      <c r="W14" s="511">
        <f>IFERROR((H14/'7 - FTEs'!K15)*1000,0)</f>
        <v>0</v>
      </c>
      <c r="X14" s="511">
        <f>IFERROR((I14/'7 - FTEs'!N15)*1000,0)</f>
        <v>0</v>
      </c>
      <c r="Y14" s="511">
        <f>IFERROR((J14/'7 - FTEs'!Q15)*1000,0)</f>
        <v>0</v>
      </c>
      <c r="Z14" s="511">
        <f>IFERROR((K14/'7 - FTEs'!T15)*1000,0)</f>
        <v>0</v>
      </c>
      <c r="AA14" s="511">
        <f>IFERROR((L14/'7 - FTEs'!W15)*1000,0)</f>
        <v>0</v>
      </c>
    </row>
    <row r="15" spans="1:27" ht="15" customHeight="1" x14ac:dyDescent="0.35">
      <c r="A15" s="220" t="s">
        <v>527</v>
      </c>
      <c r="B15" s="987" t="s">
        <v>528</v>
      </c>
      <c r="C15" s="941">
        <v>0</v>
      </c>
      <c r="D15" s="942">
        <v>0</v>
      </c>
      <c r="E15" s="943">
        <v>0</v>
      </c>
      <c r="F15" s="943">
        <v>0</v>
      </c>
      <c r="G15" s="944">
        <f t="shared" si="0"/>
        <v>0</v>
      </c>
      <c r="H15" s="942">
        <v>0</v>
      </c>
      <c r="I15" s="942">
        <v>0</v>
      </c>
      <c r="J15" s="942">
        <v>0</v>
      </c>
      <c r="K15" s="942">
        <v>0</v>
      </c>
      <c r="L15" s="945">
        <v>0</v>
      </c>
      <c r="M15" s="424"/>
      <c r="N15" s="200">
        <f t="shared" si="1"/>
        <v>0</v>
      </c>
      <c r="O15" s="201">
        <f t="shared" si="2"/>
        <v>0</v>
      </c>
      <c r="P15" s="201">
        <f t="shared" si="3"/>
        <v>0</v>
      </c>
      <c r="Q15" s="201">
        <f t="shared" si="4"/>
        <v>0</v>
      </c>
      <c r="R15" s="201">
        <f t="shared" si="5"/>
        <v>0</v>
      </c>
      <c r="S15" s="202">
        <f t="shared" si="6"/>
        <v>0</v>
      </c>
      <c r="T15" s="442"/>
      <c r="U15" s="511">
        <f>IFERROR((C15/'7 - FTEs'!E16)*1000,0)</f>
        <v>0</v>
      </c>
      <c r="V15" s="511">
        <f>IFERROR((G15/'7 - FTEs'!H16)*1000,0)</f>
        <v>0</v>
      </c>
      <c r="W15" s="511">
        <f>IFERROR((H15/'7 - FTEs'!K16)*1000,0)</f>
        <v>0</v>
      </c>
      <c r="X15" s="511">
        <f>IFERROR((I15/'7 - FTEs'!N16)*1000,0)</f>
        <v>0</v>
      </c>
      <c r="Y15" s="511">
        <f>IFERROR((J15/'7 - FTEs'!Q16)*1000,0)</f>
        <v>0</v>
      </c>
      <c r="Z15" s="511">
        <f>IFERROR((K15/'7 - FTEs'!T16)*1000,0)</f>
        <v>0</v>
      </c>
      <c r="AA15" s="511">
        <f>IFERROR((L15/'7 - FTEs'!W16)*1000,0)</f>
        <v>0</v>
      </c>
    </row>
    <row r="16" spans="1:27" ht="15" customHeight="1" x14ac:dyDescent="0.35">
      <c r="A16" s="220" t="s">
        <v>529</v>
      </c>
      <c r="B16" s="987" t="s">
        <v>530</v>
      </c>
      <c r="C16" s="941">
        <v>0</v>
      </c>
      <c r="D16" s="942">
        <v>0</v>
      </c>
      <c r="E16" s="943">
        <v>0</v>
      </c>
      <c r="F16" s="943">
        <v>0</v>
      </c>
      <c r="G16" s="944">
        <f t="shared" si="0"/>
        <v>0</v>
      </c>
      <c r="H16" s="942">
        <v>0</v>
      </c>
      <c r="I16" s="942">
        <v>0</v>
      </c>
      <c r="J16" s="942">
        <v>0</v>
      </c>
      <c r="K16" s="942">
        <v>0</v>
      </c>
      <c r="L16" s="945">
        <v>0</v>
      </c>
      <c r="M16" s="424"/>
      <c r="N16" s="200">
        <f t="shared" si="1"/>
        <v>0</v>
      </c>
      <c r="O16" s="201">
        <f t="shared" si="2"/>
        <v>0</v>
      </c>
      <c r="P16" s="201">
        <f t="shared" si="3"/>
        <v>0</v>
      </c>
      <c r="Q16" s="201">
        <f t="shared" si="4"/>
        <v>0</v>
      </c>
      <c r="R16" s="201">
        <f t="shared" si="5"/>
        <v>0</v>
      </c>
      <c r="S16" s="202">
        <f t="shared" si="6"/>
        <v>0</v>
      </c>
      <c r="T16" s="442"/>
      <c r="U16" s="511">
        <f>IFERROR((C16/'7 - FTEs'!E17)*1000,0)</f>
        <v>0</v>
      </c>
      <c r="V16" s="511">
        <f>IFERROR((G16/'7 - FTEs'!H17)*1000,0)</f>
        <v>0</v>
      </c>
      <c r="W16" s="511">
        <f>IFERROR((H16/'7 - FTEs'!K17)*1000,0)</f>
        <v>0</v>
      </c>
      <c r="X16" s="511">
        <f>IFERROR((I16/'7 - FTEs'!N17)*1000,0)</f>
        <v>0</v>
      </c>
      <c r="Y16" s="511">
        <f>IFERROR((J16/'7 - FTEs'!Q17)*1000,0)</f>
        <v>0</v>
      </c>
      <c r="Z16" s="511">
        <f>IFERROR((K16/'7 - FTEs'!T17)*1000,0)</f>
        <v>0</v>
      </c>
      <c r="AA16" s="511">
        <f>IFERROR((L16/'7 - FTEs'!W17)*1000,0)</f>
        <v>0</v>
      </c>
    </row>
    <row r="17" spans="1:27" ht="15" customHeight="1" x14ac:dyDescent="0.35">
      <c r="A17" s="220" t="s">
        <v>531</v>
      </c>
      <c r="B17" s="987" t="s">
        <v>532</v>
      </c>
      <c r="C17" s="941">
        <v>0</v>
      </c>
      <c r="D17" s="942">
        <v>0</v>
      </c>
      <c r="E17" s="943">
        <v>0</v>
      </c>
      <c r="F17" s="943">
        <v>0</v>
      </c>
      <c r="G17" s="944">
        <f t="shared" si="0"/>
        <v>0</v>
      </c>
      <c r="H17" s="942">
        <v>0</v>
      </c>
      <c r="I17" s="942">
        <v>0</v>
      </c>
      <c r="J17" s="942">
        <v>0</v>
      </c>
      <c r="K17" s="942">
        <v>0</v>
      </c>
      <c r="L17" s="945">
        <v>0</v>
      </c>
      <c r="M17" s="424"/>
      <c r="N17" s="200">
        <f t="shared" si="1"/>
        <v>0</v>
      </c>
      <c r="O17" s="201">
        <f t="shared" si="2"/>
        <v>0</v>
      </c>
      <c r="P17" s="201">
        <f t="shared" si="3"/>
        <v>0</v>
      </c>
      <c r="Q17" s="201">
        <f t="shared" si="4"/>
        <v>0</v>
      </c>
      <c r="R17" s="201">
        <f t="shared" si="5"/>
        <v>0</v>
      </c>
      <c r="S17" s="202">
        <f t="shared" si="6"/>
        <v>0</v>
      </c>
      <c r="T17" s="442"/>
      <c r="U17" s="511">
        <f>IFERROR((C17/'7 - FTEs'!E18)*1000,0)</f>
        <v>0</v>
      </c>
      <c r="V17" s="511">
        <f>IFERROR((G17/'7 - FTEs'!H18)*1000,0)</f>
        <v>0</v>
      </c>
      <c r="W17" s="511">
        <f>IFERROR((H17/'7 - FTEs'!K18)*1000,0)</f>
        <v>0</v>
      </c>
      <c r="X17" s="511">
        <f>IFERROR((I17/'7 - FTEs'!N18)*1000,0)</f>
        <v>0</v>
      </c>
      <c r="Y17" s="511">
        <f>IFERROR((J17/'7 - FTEs'!Q18)*1000,0)</f>
        <v>0</v>
      </c>
      <c r="Z17" s="511">
        <f>IFERROR((K17/'7 - FTEs'!T18)*1000,0)</f>
        <v>0</v>
      </c>
      <c r="AA17" s="511">
        <f>IFERROR((L17/'7 - FTEs'!W18)*1000,0)</f>
        <v>0</v>
      </c>
    </row>
    <row r="18" spans="1:27" ht="15" customHeight="1" x14ac:dyDescent="0.35">
      <c r="A18" s="269" t="s">
        <v>533</v>
      </c>
      <c r="B18" s="988" t="s">
        <v>534</v>
      </c>
      <c r="C18" s="946">
        <v>0</v>
      </c>
      <c r="D18" s="947">
        <v>0</v>
      </c>
      <c r="E18" s="948">
        <v>0</v>
      </c>
      <c r="F18" s="948">
        <v>0</v>
      </c>
      <c r="G18" s="949">
        <f t="shared" si="0"/>
        <v>0</v>
      </c>
      <c r="H18" s="947">
        <v>0</v>
      </c>
      <c r="I18" s="947">
        <v>0</v>
      </c>
      <c r="J18" s="947">
        <v>0</v>
      </c>
      <c r="K18" s="947">
        <v>0</v>
      </c>
      <c r="L18" s="950">
        <v>0</v>
      </c>
      <c r="M18" s="424"/>
      <c r="N18" s="200">
        <f t="shared" si="1"/>
        <v>0</v>
      </c>
      <c r="O18" s="201">
        <f t="shared" si="2"/>
        <v>0</v>
      </c>
      <c r="P18" s="201">
        <f t="shared" si="3"/>
        <v>0</v>
      </c>
      <c r="Q18" s="201">
        <f t="shared" si="4"/>
        <v>0</v>
      </c>
      <c r="R18" s="201">
        <f t="shared" si="5"/>
        <v>0</v>
      </c>
      <c r="S18" s="202">
        <f t="shared" si="6"/>
        <v>0</v>
      </c>
      <c r="T18" s="442"/>
      <c r="U18" s="513">
        <f>IFERROR((C18/'7 - FTEs'!E19)*1000,0)</f>
        <v>0</v>
      </c>
      <c r="V18" s="513">
        <f>IFERROR((G18/'7 - FTEs'!H19)*1000,0)</f>
        <v>0</v>
      </c>
      <c r="W18" s="513">
        <f>IFERROR((H18/'7 - FTEs'!K19)*1000,0)</f>
        <v>0</v>
      </c>
      <c r="X18" s="513">
        <f>IFERROR((I18/'7 - FTEs'!N19)*1000,0)</f>
        <v>0</v>
      </c>
      <c r="Y18" s="513">
        <f>IFERROR((J18/'7 - FTEs'!Q19)*1000,0)</f>
        <v>0</v>
      </c>
      <c r="Z18" s="513">
        <f>IFERROR((K18/'7 - FTEs'!T19)*1000,0)</f>
        <v>0</v>
      </c>
      <c r="AA18" s="513">
        <f>IFERROR((L18/'7 - FTEs'!W19)*1000,0)</f>
        <v>0</v>
      </c>
    </row>
    <row r="19" spans="1:27" ht="15" customHeight="1" x14ac:dyDescent="0.4">
      <c r="A19" s="267" t="s">
        <v>535</v>
      </c>
      <c r="B19" s="1105" t="s">
        <v>536</v>
      </c>
      <c r="C19" s="951">
        <f>SUM(C12:C18)</f>
        <v>0</v>
      </c>
      <c r="D19" s="952">
        <f>SUM(D12:D18)</f>
        <v>0</v>
      </c>
      <c r="E19" s="953">
        <f t="shared" ref="E19:L19" si="7">SUM(E12:E18)</f>
        <v>0</v>
      </c>
      <c r="F19" s="953">
        <f t="shared" si="7"/>
        <v>0</v>
      </c>
      <c r="G19" s="954">
        <f t="shared" si="7"/>
        <v>0</v>
      </c>
      <c r="H19" s="952">
        <f t="shared" si="7"/>
        <v>0</v>
      </c>
      <c r="I19" s="952">
        <f t="shared" si="7"/>
        <v>0</v>
      </c>
      <c r="J19" s="952">
        <f t="shared" si="7"/>
        <v>0</v>
      </c>
      <c r="K19" s="952">
        <f t="shared" si="7"/>
        <v>0</v>
      </c>
      <c r="L19" s="955">
        <f t="shared" si="7"/>
        <v>0</v>
      </c>
      <c r="M19" s="424"/>
      <c r="N19" s="313">
        <f t="shared" si="1"/>
        <v>0</v>
      </c>
      <c r="O19" s="311">
        <f t="shared" si="2"/>
        <v>0</v>
      </c>
      <c r="P19" s="311">
        <f t="shared" si="3"/>
        <v>0</v>
      </c>
      <c r="Q19" s="311">
        <f t="shared" si="4"/>
        <v>0</v>
      </c>
      <c r="R19" s="311">
        <f t="shared" si="5"/>
        <v>0</v>
      </c>
      <c r="S19" s="314">
        <f t="shared" si="6"/>
        <v>0</v>
      </c>
      <c r="T19" s="442"/>
      <c r="U19" s="714">
        <f>IFERROR((C19/'7 - FTEs'!E20)*1000,0)</f>
        <v>0</v>
      </c>
      <c r="V19" s="714">
        <f>IFERROR((G19/'7 - FTEs'!H20)*1000,0)</f>
        <v>0</v>
      </c>
      <c r="W19" s="714">
        <f>IFERROR((H19/'7 - FTEs'!K20)*1000,0)</f>
        <v>0</v>
      </c>
      <c r="X19" s="714">
        <f>IFERROR((I19/'7 - FTEs'!N20)*1000,0)</f>
        <v>0</v>
      </c>
      <c r="Y19" s="714">
        <f>IFERROR((J19/'7 - FTEs'!Q20)*1000,0)</f>
        <v>0</v>
      </c>
      <c r="Z19" s="714">
        <f>IFERROR((K19/'7 - FTEs'!T20)*1000,0)</f>
        <v>0</v>
      </c>
      <c r="AA19" s="714">
        <f>IFERROR((L19/'7 - FTEs'!W20)*1000,0)</f>
        <v>0</v>
      </c>
    </row>
    <row r="20" spans="1:27" ht="15" customHeight="1" x14ac:dyDescent="0.35">
      <c r="A20" s="273"/>
      <c r="B20" s="956"/>
      <c r="C20" s="334"/>
      <c r="D20" s="334"/>
      <c r="E20" s="334"/>
      <c r="F20" s="334"/>
      <c r="G20" s="334"/>
      <c r="H20" s="334"/>
      <c r="I20" s="334"/>
      <c r="J20" s="334"/>
      <c r="K20" s="334"/>
      <c r="L20" s="334"/>
      <c r="M20" s="424"/>
      <c r="N20" s="397"/>
      <c r="O20" s="398"/>
      <c r="P20" s="398"/>
      <c r="Q20" s="398"/>
      <c r="R20" s="398"/>
      <c r="S20" s="399"/>
      <c r="T20" s="424"/>
      <c r="U20" s="716"/>
      <c r="V20" s="119"/>
      <c r="W20" s="119"/>
      <c r="X20" s="119"/>
      <c r="Y20" s="119"/>
      <c r="Z20" s="119"/>
      <c r="AA20" s="120"/>
    </row>
    <row r="21" spans="1:27" ht="15" customHeight="1" x14ac:dyDescent="0.4">
      <c r="A21" s="264" t="s">
        <v>118</v>
      </c>
      <c r="B21" s="1098" t="s">
        <v>537</v>
      </c>
      <c r="C21" s="324" t="s">
        <v>81</v>
      </c>
      <c r="D21" s="327" t="s">
        <v>81</v>
      </c>
      <c r="E21" s="327" t="s">
        <v>81</v>
      </c>
      <c r="F21" s="327" t="s">
        <v>81</v>
      </c>
      <c r="G21" s="324" t="s">
        <v>81</v>
      </c>
      <c r="H21" s="324" t="s">
        <v>81</v>
      </c>
      <c r="I21" s="324" t="s">
        <v>81</v>
      </c>
      <c r="J21" s="324" t="s">
        <v>81</v>
      </c>
      <c r="K21" s="324" t="s">
        <v>81</v>
      </c>
      <c r="L21" s="324" t="s">
        <v>81</v>
      </c>
      <c r="M21" s="424"/>
      <c r="N21" s="400"/>
      <c r="O21" s="401"/>
      <c r="P21" s="401"/>
      <c r="Q21" s="401"/>
      <c r="R21" s="401"/>
      <c r="S21" s="402"/>
      <c r="T21" s="424"/>
      <c r="U21" s="715" t="s">
        <v>521</v>
      </c>
      <c r="V21" s="715" t="s">
        <v>521</v>
      </c>
      <c r="W21" s="715" t="s">
        <v>521</v>
      </c>
      <c r="X21" s="715" t="s">
        <v>521</v>
      </c>
      <c r="Y21" s="715" t="s">
        <v>521</v>
      </c>
      <c r="Z21" s="715" t="s">
        <v>521</v>
      </c>
      <c r="AA21" s="715" t="s">
        <v>521</v>
      </c>
    </row>
    <row r="22" spans="1:27" ht="15" customHeight="1" x14ac:dyDescent="0.35">
      <c r="A22" s="265" t="s">
        <v>538</v>
      </c>
      <c r="B22" s="986" t="s">
        <v>522</v>
      </c>
      <c r="C22" s="672">
        <v>0</v>
      </c>
      <c r="D22" s="957"/>
      <c r="E22" s="958"/>
      <c r="F22" s="959"/>
      <c r="G22" s="960">
        <v>0</v>
      </c>
      <c r="H22" s="347">
        <v>0</v>
      </c>
      <c r="I22" s="347">
        <v>0</v>
      </c>
      <c r="J22" s="347">
        <v>0</v>
      </c>
      <c r="K22" s="347">
        <v>0</v>
      </c>
      <c r="L22" s="672">
        <v>0</v>
      </c>
      <c r="M22" s="424"/>
      <c r="N22" s="312">
        <f t="shared" ref="N22:N29" si="8">IF(AND(C22=0,G22=0),0,IF(AND(C22=0,G22&gt;0),1,IF(AND(C22=0,G22&lt;0),-1,(G22-C22)/ABS(C22))))</f>
        <v>0</v>
      </c>
      <c r="O22" s="309">
        <f t="shared" ref="O22:O29" si="9">IF(AND(G22=0,H22=0),0,IF(AND(G22=0,H22&gt;0),1,IF(AND(G22=0,H22&lt;0),-1,(H22-G22)/ABS(G22))))</f>
        <v>0</v>
      </c>
      <c r="P22" s="309">
        <f t="shared" ref="P22:P29" si="10">IF(AND(H22=0,I22=0),0,IF(AND(H22=0,I22&gt;0),1,IF(AND(H22=0,I22&lt;0),-1,(I22-H22)/ABS(H22))))</f>
        <v>0</v>
      </c>
      <c r="Q22" s="309">
        <f t="shared" ref="Q22:Q29" si="11">IF(AND(I22=0,J22=0),0,IF(AND(I22=0,J22&gt;0),1,IF(AND(I22=0,J22&lt;0),-1,(J22-I22)/ABS(I22))))</f>
        <v>0</v>
      </c>
      <c r="R22" s="309">
        <f t="shared" ref="R22:R29" si="12">IF(AND(J22=0,K22=0),0,IF(AND(J22=0,K22&gt;0),1,IF(AND(J22=0,K22&lt;0),-1,(K22-J22)/ABS(J22))))</f>
        <v>0</v>
      </c>
      <c r="S22" s="310">
        <f t="shared" ref="S22:S29" si="13">IF(AND(K22=0,L22=0),0,IF(AND(K22=0,L22&gt;0),1,IF(AND(K22=0,L22&lt;0),-1,(L22-K22)/ABS(K22))))</f>
        <v>0</v>
      </c>
      <c r="T22" s="442"/>
      <c r="U22" s="510">
        <f>IFERROR((C22/'7 - FTEs'!E23)*1000,0)</f>
        <v>0</v>
      </c>
      <c r="V22" s="510">
        <f>IFERROR((G22/'7 - FTEs'!H23)*1000,0)</f>
        <v>0</v>
      </c>
      <c r="W22" s="510">
        <f>IFERROR((H22/'7 - FTEs'!K23)*1000,0)</f>
        <v>0</v>
      </c>
      <c r="X22" s="510">
        <f>IFERROR((I22/'7 - FTEs'!N23)*1000,0)</f>
        <v>0</v>
      </c>
      <c r="Y22" s="510">
        <f>IFERROR((J22/'7 - FTEs'!Q23)*1000,0)</f>
        <v>0</v>
      </c>
      <c r="Z22" s="510">
        <f>IFERROR((K22/'7 - FTEs'!T23)*1000,0)</f>
        <v>0</v>
      </c>
      <c r="AA22" s="510">
        <f>IFERROR((L22/'7 - FTEs'!W23)*1000,0)</f>
        <v>0</v>
      </c>
    </row>
    <row r="23" spans="1:27" ht="15" customHeight="1" x14ac:dyDescent="0.35">
      <c r="A23" s="220" t="s">
        <v>539</v>
      </c>
      <c r="B23" s="987" t="s">
        <v>524</v>
      </c>
      <c r="C23" s="945">
        <v>0</v>
      </c>
      <c r="D23" s="957"/>
      <c r="E23" s="958"/>
      <c r="F23" s="959"/>
      <c r="G23" s="961">
        <v>0</v>
      </c>
      <c r="H23" s="942">
        <v>0</v>
      </c>
      <c r="I23" s="942">
        <v>0</v>
      </c>
      <c r="J23" s="942">
        <v>0</v>
      </c>
      <c r="K23" s="942">
        <v>0</v>
      </c>
      <c r="L23" s="945">
        <v>0</v>
      </c>
      <c r="M23" s="424"/>
      <c r="N23" s="200">
        <f t="shared" si="8"/>
        <v>0</v>
      </c>
      <c r="O23" s="201">
        <f t="shared" si="9"/>
        <v>0</v>
      </c>
      <c r="P23" s="201">
        <f t="shared" si="10"/>
        <v>0</v>
      </c>
      <c r="Q23" s="201">
        <f t="shared" si="11"/>
        <v>0</v>
      </c>
      <c r="R23" s="201">
        <f t="shared" si="12"/>
        <v>0</v>
      </c>
      <c r="S23" s="202">
        <f t="shared" si="13"/>
        <v>0</v>
      </c>
      <c r="T23" s="442"/>
      <c r="U23" s="511">
        <f>IFERROR((C23/'7 - FTEs'!E24)*1000,0)</f>
        <v>0</v>
      </c>
      <c r="V23" s="511">
        <f>IFERROR((G23/'7 - FTEs'!H24)*1000,0)</f>
        <v>0</v>
      </c>
      <c r="W23" s="511">
        <f>IFERROR((H23/'7 - FTEs'!K24)*1000,0)</f>
        <v>0</v>
      </c>
      <c r="X23" s="511">
        <f>IFERROR((I23/'7 - FTEs'!N24)*1000,0)</f>
        <v>0</v>
      </c>
      <c r="Y23" s="511">
        <f>IFERROR((J23/'7 - FTEs'!Q24)*1000,0)</f>
        <v>0</v>
      </c>
      <c r="Z23" s="511">
        <f>IFERROR((K23/'7 - FTEs'!T24)*1000,0)</f>
        <v>0</v>
      </c>
      <c r="AA23" s="511">
        <f>IFERROR((L23/'7 - FTEs'!W24)*1000,0)</f>
        <v>0</v>
      </c>
    </row>
    <row r="24" spans="1:27" ht="15" customHeight="1" x14ac:dyDescent="0.35">
      <c r="A24" s="220" t="s">
        <v>540</v>
      </c>
      <c r="B24" s="987" t="s">
        <v>526</v>
      </c>
      <c r="C24" s="945">
        <v>0</v>
      </c>
      <c r="D24" s="957"/>
      <c r="E24" s="958"/>
      <c r="F24" s="959"/>
      <c r="G24" s="961">
        <v>0</v>
      </c>
      <c r="H24" s="942">
        <v>0</v>
      </c>
      <c r="I24" s="942">
        <v>0</v>
      </c>
      <c r="J24" s="942">
        <v>0</v>
      </c>
      <c r="K24" s="942">
        <v>0</v>
      </c>
      <c r="L24" s="945">
        <v>0</v>
      </c>
      <c r="M24" s="424"/>
      <c r="N24" s="200">
        <f t="shared" si="8"/>
        <v>0</v>
      </c>
      <c r="O24" s="201">
        <f t="shared" si="9"/>
        <v>0</v>
      </c>
      <c r="P24" s="201">
        <f t="shared" si="10"/>
        <v>0</v>
      </c>
      <c r="Q24" s="201">
        <f t="shared" si="11"/>
        <v>0</v>
      </c>
      <c r="R24" s="201">
        <f t="shared" si="12"/>
        <v>0</v>
      </c>
      <c r="S24" s="202">
        <f t="shared" si="13"/>
        <v>0</v>
      </c>
      <c r="T24" s="442"/>
      <c r="U24" s="511">
        <f>IFERROR((C24/'7 - FTEs'!E25)*1000,0)</f>
        <v>0</v>
      </c>
      <c r="V24" s="511">
        <f>IFERROR((G24/'7 - FTEs'!H25)*1000,0)</f>
        <v>0</v>
      </c>
      <c r="W24" s="511">
        <f>IFERROR((H24/'7 - FTEs'!K25)*1000,0)</f>
        <v>0</v>
      </c>
      <c r="X24" s="511">
        <f>IFERROR((I24/'7 - FTEs'!N25)*1000,0)</f>
        <v>0</v>
      </c>
      <c r="Y24" s="511">
        <f>IFERROR((J24/'7 - FTEs'!Q25)*1000,0)</f>
        <v>0</v>
      </c>
      <c r="Z24" s="511">
        <f>IFERROR((K24/'7 - FTEs'!T25)*1000,0)</f>
        <v>0</v>
      </c>
      <c r="AA24" s="511">
        <f>IFERROR((L24/'7 - FTEs'!W25)*1000,0)</f>
        <v>0</v>
      </c>
    </row>
    <row r="25" spans="1:27" ht="15" customHeight="1" x14ac:dyDescent="0.35">
      <c r="A25" s="220" t="s">
        <v>541</v>
      </c>
      <c r="B25" s="987" t="s">
        <v>528</v>
      </c>
      <c r="C25" s="945">
        <v>0</v>
      </c>
      <c r="D25" s="957"/>
      <c r="E25" s="958"/>
      <c r="F25" s="959"/>
      <c r="G25" s="961">
        <v>0</v>
      </c>
      <c r="H25" s="942">
        <v>0</v>
      </c>
      <c r="I25" s="942">
        <v>0</v>
      </c>
      <c r="J25" s="942">
        <v>0</v>
      </c>
      <c r="K25" s="942">
        <v>0</v>
      </c>
      <c r="L25" s="945">
        <v>0</v>
      </c>
      <c r="M25" s="424"/>
      <c r="N25" s="200">
        <f t="shared" si="8"/>
        <v>0</v>
      </c>
      <c r="O25" s="201">
        <f t="shared" si="9"/>
        <v>0</v>
      </c>
      <c r="P25" s="201">
        <f t="shared" si="10"/>
        <v>0</v>
      </c>
      <c r="Q25" s="201">
        <f t="shared" si="11"/>
        <v>0</v>
      </c>
      <c r="R25" s="201">
        <f t="shared" si="12"/>
        <v>0</v>
      </c>
      <c r="S25" s="202">
        <f t="shared" si="13"/>
        <v>0</v>
      </c>
      <c r="T25" s="442"/>
      <c r="U25" s="511">
        <f>IFERROR((C25/'7 - FTEs'!E26)*1000,0)</f>
        <v>0</v>
      </c>
      <c r="V25" s="511">
        <f>IFERROR((G25/'7 - FTEs'!H26)*1000,0)</f>
        <v>0</v>
      </c>
      <c r="W25" s="511">
        <f>IFERROR((H25/'7 - FTEs'!K26)*1000,0)</f>
        <v>0</v>
      </c>
      <c r="X25" s="511">
        <f>IFERROR((I25/'7 - FTEs'!N26)*1000,0)</f>
        <v>0</v>
      </c>
      <c r="Y25" s="511">
        <f>IFERROR((J25/'7 - FTEs'!Q26)*1000,0)</f>
        <v>0</v>
      </c>
      <c r="Z25" s="511">
        <f>IFERROR((K25/'7 - FTEs'!T26)*1000,0)</f>
        <v>0</v>
      </c>
      <c r="AA25" s="511">
        <f>IFERROR((L25/'7 - FTEs'!W26)*1000,0)</f>
        <v>0</v>
      </c>
    </row>
    <row r="26" spans="1:27" ht="15" customHeight="1" x14ac:dyDescent="0.35">
      <c r="A26" s="220" t="s">
        <v>542</v>
      </c>
      <c r="B26" s="987" t="s">
        <v>530</v>
      </c>
      <c r="C26" s="945">
        <v>0</v>
      </c>
      <c r="D26" s="957"/>
      <c r="E26" s="958"/>
      <c r="F26" s="959"/>
      <c r="G26" s="961">
        <v>0</v>
      </c>
      <c r="H26" s="942">
        <v>0</v>
      </c>
      <c r="I26" s="942">
        <v>0</v>
      </c>
      <c r="J26" s="942">
        <v>0</v>
      </c>
      <c r="K26" s="942">
        <v>0</v>
      </c>
      <c r="L26" s="945">
        <v>0</v>
      </c>
      <c r="M26" s="424"/>
      <c r="N26" s="200">
        <f t="shared" si="8"/>
        <v>0</v>
      </c>
      <c r="O26" s="201">
        <f t="shared" si="9"/>
        <v>0</v>
      </c>
      <c r="P26" s="201">
        <f t="shared" si="10"/>
        <v>0</v>
      </c>
      <c r="Q26" s="201">
        <f t="shared" si="11"/>
        <v>0</v>
      </c>
      <c r="R26" s="201">
        <f t="shared" si="12"/>
        <v>0</v>
      </c>
      <c r="S26" s="202">
        <f t="shared" si="13"/>
        <v>0</v>
      </c>
      <c r="T26" s="442"/>
      <c r="U26" s="511">
        <f>IFERROR((C26/'7 - FTEs'!E27)*1000,0)</f>
        <v>0</v>
      </c>
      <c r="V26" s="511">
        <f>IFERROR((G26/'7 - FTEs'!H27)*1000,0)</f>
        <v>0</v>
      </c>
      <c r="W26" s="511">
        <f>IFERROR((H26/'7 - FTEs'!K27)*1000,0)</f>
        <v>0</v>
      </c>
      <c r="X26" s="511">
        <f>IFERROR((I26/'7 - FTEs'!N27)*1000,0)</f>
        <v>0</v>
      </c>
      <c r="Y26" s="511">
        <f>IFERROR((J26/'7 - FTEs'!Q27)*1000,0)</f>
        <v>0</v>
      </c>
      <c r="Z26" s="511">
        <f>IFERROR((K26/'7 - FTEs'!T27)*1000,0)</f>
        <v>0</v>
      </c>
      <c r="AA26" s="511">
        <f>IFERROR((L26/'7 - FTEs'!W27)*1000,0)</f>
        <v>0</v>
      </c>
    </row>
    <row r="27" spans="1:27" ht="15" customHeight="1" x14ac:dyDescent="0.35">
      <c r="A27" s="220" t="s">
        <v>543</v>
      </c>
      <c r="B27" s="987" t="s">
        <v>532</v>
      </c>
      <c r="C27" s="945">
        <v>0</v>
      </c>
      <c r="D27" s="957"/>
      <c r="E27" s="958"/>
      <c r="F27" s="959"/>
      <c r="G27" s="961">
        <v>0</v>
      </c>
      <c r="H27" s="942">
        <v>0</v>
      </c>
      <c r="I27" s="942">
        <v>0</v>
      </c>
      <c r="J27" s="942">
        <v>0</v>
      </c>
      <c r="K27" s="942">
        <v>0</v>
      </c>
      <c r="L27" s="945">
        <v>0</v>
      </c>
      <c r="M27" s="424"/>
      <c r="N27" s="200">
        <f t="shared" si="8"/>
        <v>0</v>
      </c>
      <c r="O27" s="201">
        <f t="shared" si="9"/>
        <v>0</v>
      </c>
      <c r="P27" s="201">
        <f t="shared" si="10"/>
        <v>0</v>
      </c>
      <c r="Q27" s="201">
        <f t="shared" si="11"/>
        <v>0</v>
      </c>
      <c r="R27" s="201">
        <f t="shared" si="12"/>
        <v>0</v>
      </c>
      <c r="S27" s="202">
        <f t="shared" si="13"/>
        <v>0</v>
      </c>
      <c r="T27" s="442"/>
      <c r="U27" s="511">
        <f>IFERROR((C27/'7 - FTEs'!E28)*1000,0)</f>
        <v>0</v>
      </c>
      <c r="V27" s="511">
        <f>IFERROR((G27/'7 - FTEs'!H28)*1000,0)</f>
        <v>0</v>
      </c>
      <c r="W27" s="511">
        <f>IFERROR((H27/'7 - FTEs'!K28)*1000,0)</f>
        <v>0</v>
      </c>
      <c r="X27" s="511">
        <f>IFERROR((I27/'7 - FTEs'!N28)*1000,0)</f>
        <v>0</v>
      </c>
      <c r="Y27" s="511">
        <f>IFERROR((J27/'7 - FTEs'!Q28)*1000,0)</f>
        <v>0</v>
      </c>
      <c r="Z27" s="511">
        <f>IFERROR((K27/'7 - FTEs'!T28)*1000,0)</f>
        <v>0</v>
      </c>
      <c r="AA27" s="511">
        <f>IFERROR((L27/'7 - FTEs'!W28)*1000,0)</f>
        <v>0</v>
      </c>
    </row>
    <row r="28" spans="1:27" ht="15" customHeight="1" x14ac:dyDescent="0.35">
      <c r="A28" s="269" t="s">
        <v>544</v>
      </c>
      <c r="B28" s="988" t="s">
        <v>534</v>
      </c>
      <c r="C28" s="950">
        <v>0</v>
      </c>
      <c r="D28" s="957"/>
      <c r="E28" s="958"/>
      <c r="F28" s="959"/>
      <c r="G28" s="962">
        <v>0</v>
      </c>
      <c r="H28" s="947">
        <v>0</v>
      </c>
      <c r="I28" s="947">
        <v>0</v>
      </c>
      <c r="J28" s="947">
        <v>0</v>
      </c>
      <c r="K28" s="947">
        <v>0</v>
      </c>
      <c r="L28" s="950">
        <v>0</v>
      </c>
      <c r="M28" s="424"/>
      <c r="N28" s="200">
        <f t="shared" si="8"/>
        <v>0</v>
      </c>
      <c r="O28" s="201">
        <f t="shared" si="9"/>
        <v>0</v>
      </c>
      <c r="P28" s="201">
        <f t="shared" si="10"/>
        <v>0</v>
      </c>
      <c r="Q28" s="201">
        <f t="shared" si="11"/>
        <v>0</v>
      </c>
      <c r="R28" s="201">
        <f t="shared" si="12"/>
        <v>0</v>
      </c>
      <c r="S28" s="202">
        <f t="shared" si="13"/>
        <v>0</v>
      </c>
      <c r="T28" s="442"/>
      <c r="U28" s="513">
        <f>IFERROR((C28/'7 - FTEs'!E29)*1000,0)</f>
        <v>0</v>
      </c>
      <c r="V28" s="513">
        <f>IFERROR((G28/'7 - FTEs'!H29)*1000,0)</f>
        <v>0</v>
      </c>
      <c r="W28" s="513">
        <f>IFERROR((H28/'7 - FTEs'!K29)*1000,0)</f>
        <v>0</v>
      </c>
      <c r="X28" s="513">
        <f>IFERROR((I28/'7 - FTEs'!N29)*1000,0)</f>
        <v>0</v>
      </c>
      <c r="Y28" s="513">
        <f>IFERROR((J28/'7 - FTEs'!Q29)*1000,0)</f>
        <v>0</v>
      </c>
      <c r="Z28" s="513">
        <f>IFERROR((K28/'7 - FTEs'!T29)*1000,0)</f>
        <v>0</v>
      </c>
      <c r="AA28" s="513">
        <f>IFERROR((L28/'7 - FTEs'!W29)*1000,0)</f>
        <v>0</v>
      </c>
    </row>
    <row r="29" spans="1:27" ht="15" customHeight="1" x14ac:dyDescent="0.4">
      <c r="A29" s="267" t="s">
        <v>545</v>
      </c>
      <c r="B29" s="1106" t="s">
        <v>546</v>
      </c>
      <c r="C29" s="955">
        <f>SUM(C22:C28)</f>
        <v>0</v>
      </c>
      <c r="D29" s="957"/>
      <c r="E29" s="958"/>
      <c r="F29" s="959"/>
      <c r="G29" s="963">
        <f t="shared" ref="G29:L29" si="14">SUM(G22:G28)</f>
        <v>0</v>
      </c>
      <c r="H29" s="952">
        <f t="shared" si="14"/>
        <v>0</v>
      </c>
      <c r="I29" s="952">
        <f t="shared" si="14"/>
        <v>0</v>
      </c>
      <c r="J29" s="952">
        <f t="shared" si="14"/>
        <v>0</v>
      </c>
      <c r="K29" s="952">
        <f t="shared" si="14"/>
        <v>0</v>
      </c>
      <c r="L29" s="955">
        <f t="shared" si="14"/>
        <v>0</v>
      </c>
      <c r="M29" s="424"/>
      <c r="N29" s="313">
        <f t="shared" si="8"/>
        <v>0</v>
      </c>
      <c r="O29" s="311">
        <f t="shared" si="9"/>
        <v>0</v>
      </c>
      <c r="P29" s="311">
        <f t="shared" si="10"/>
        <v>0</v>
      </c>
      <c r="Q29" s="311">
        <f t="shared" si="11"/>
        <v>0</v>
      </c>
      <c r="R29" s="311">
        <f t="shared" si="12"/>
        <v>0</v>
      </c>
      <c r="S29" s="314">
        <f t="shared" si="13"/>
        <v>0</v>
      </c>
      <c r="T29" s="442"/>
      <c r="U29" s="714">
        <f>IFERROR((C29/'7 - FTEs'!E30)*1000,0)</f>
        <v>0</v>
      </c>
      <c r="V29" s="714">
        <f>IFERROR((G29/'7 - FTEs'!H30)*1000,0)</f>
        <v>0</v>
      </c>
      <c r="W29" s="714">
        <f>IFERROR((H29/'7 - FTEs'!K30)*1000,0)</f>
        <v>0</v>
      </c>
      <c r="X29" s="714">
        <f>IFERROR((I29/'7 - FTEs'!N30)*1000,0)</f>
        <v>0</v>
      </c>
      <c r="Y29" s="714">
        <f>IFERROR((J29/'7 - FTEs'!Q30)*1000,0)</f>
        <v>0</v>
      </c>
      <c r="Z29" s="714">
        <f>IFERROR((K29/'7 - FTEs'!T30)*1000,0)</f>
        <v>0</v>
      </c>
      <c r="AA29" s="714">
        <f>IFERROR((L29/'7 - FTEs'!W30)*1000,0)</f>
        <v>0</v>
      </c>
    </row>
    <row r="30" spans="1:27" ht="15" customHeight="1" x14ac:dyDescent="0.4">
      <c r="A30" s="273"/>
      <c r="B30" s="956"/>
      <c r="C30" s="964"/>
      <c r="D30" s="965"/>
      <c r="E30" s="965"/>
      <c r="F30" s="965"/>
      <c r="G30" s="964"/>
      <c r="H30" s="964"/>
      <c r="I30" s="964"/>
      <c r="J30" s="964"/>
      <c r="K30" s="964"/>
      <c r="L30" s="964"/>
      <c r="M30" s="424"/>
      <c r="N30" s="394"/>
      <c r="O30" s="395"/>
      <c r="P30" s="395"/>
      <c r="Q30" s="395"/>
      <c r="R30" s="395"/>
      <c r="S30" s="396"/>
      <c r="T30" s="424"/>
      <c r="U30" s="718"/>
      <c r="V30" s="122"/>
      <c r="W30" s="122"/>
      <c r="X30" s="122"/>
      <c r="Y30" s="122"/>
      <c r="Z30" s="122"/>
      <c r="AA30" s="528"/>
    </row>
    <row r="31" spans="1:27" ht="15" customHeight="1" x14ac:dyDescent="0.4">
      <c r="A31" s="267" t="s">
        <v>83</v>
      </c>
      <c r="B31" s="907" t="s">
        <v>547</v>
      </c>
      <c r="C31" s="955">
        <f>C19+C29</f>
        <v>0</v>
      </c>
      <c r="D31" s="966"/>
      <c r="E31" s="967"/>
      <c r="F31" s="968"/>
      <c r="G31" s="963">
        <f>G19+G29</f>
        <v>0</v>
      </c>
      <c r="H31" s="954">
        <f>H19+H29</f>
        <v>0</v>
      </c>
      <c r="I31" s="954">
        <f t="shared" ref="I31:L31" si="15">I19+I29</f>
        <v>0</v>
      </c>
      <c r="J31" s="954">
        <f t="shared" si="15"/>
        <v>0</v>
      </c>
      <c r="K31" s="954">
        <f t="shared" si="15"/>
        <v>0</v>
      </c>
      <c r="L31" s="954">
        <f t="shared" si="15"/>
        <v>0</v>
      </c>
      <c r="M31" s="424"/>
      <c r="N31" s="307">
        <f>IF(AND(C31=0,G31=0),0,IF(AND(C31=0,G31&gt;0),1,IF(AND(C31=0,G31&lt;0),-1,(G31-C31)/ABS(C31))))</f>
        <v>0</v>
      </c>
      <c r="O31" s="308">
        <f>IF(AND(G31=0,H31=0),0,IF(AND(G31=0,H31&gt;0),1,IF(AND(G31=0,H31&lt;0),-1,(H31-G31)/ABS(G31))))</f>
        <v>0</v>
      </c>
      <c r="P31" s="308">
        <f>IF(AND(H31=0,I31=0),0,IF(AND(H31=0,I31&gt;0),1,IF(AND(H31=0,I31&lt;0),-1,(I31-H31)/ABS(H31))))</f>
        <v>0</v>
      </c>
      <c r="Q31" s="308">
        <f>IF(AND(I31=0,J31=0),0,IF(AND(I31=0,J31&gt;0),1,IF(AND(I31=0,J31&lt;0),-1,(J31-I31)/ABS(I31))))</f>
        <v>0</v>
      </c>
      <c r="R31" s="308">
        <f>IF(AND(J31=0,K31=0),0,IF(AND(J31=0,K31&gt;0),1,IF(AND(J31=0,K31&lt;0),-1,(K31-J31)/ABS(J31))))</f>
        <v>0</v>
      </c>
      <c r="S31" s="367">
        <f>IF(AND(K31=0,L31=0),0,IF(AND(K31=0,L31&gt;0),1,IF(AND(K31=0,L31&lt;0),-1,(L31-K31)/ABS(K31))))</f>
        <v>0</v>
      </c>
      <c r="T31" s="442"/>
      <c r="U31" s="717">
        <f>IFERROR((C31/'7 - FTEs'!E32)*1000,0)</f>
        <v>0</v>
      </c>
      <c r="V31" s="717">
        <f>IFERROR((G31/'7 - FTEs'!H32)*1000,0)</f>
        <v>0</v>
      </c>
      <c r="W31" s="717">
        <f>IFERROR((H31/'7 - FTEs'!K32)*1000,0)</f>
        <v>0</v>
      </c>
      <c r="X31" s="717">
        <f>IFERROR((I31/'7 - FTEs'!N32)*1000,0)</f>
        <v>0</v>
      </c>
      <c r="Y31" s="717">
        <f>IFERROR((J31/'7 - FTEs'!Q32)*1000,0)</f>
        <v>0</v>
      </c>
      <c r="Z31" s="717">
        <f>IFERROR((K31/'7 - FTEs'!T32)*1000,0)</f>
        <v>0</v>
      </c>
      <c r="AA31" s="717">
        <f>IFERROR((L31/'7 - FTEs'!W32)*1000,0)</f>
        <v>0</v>
      </c>
    </row>
    <row r="32" spans="1:27" ht="15" customHeight="1" x14ac:dyDescent="0.35">
      <c r="A32" s="273"/>
      <c r="B32" s="956"/>
      <c r="C32" s="969"/>
      <c r="D32" s="970"/>
      <c r="E32" s="970"/>
      <c r="F32" s="970"/>
      <c r="G32" s="969"/>
      <c r="H32" s="969"/>
      <c r="I32" s="969"/>
      <c r="J32" s="969"/>
      <c r="K32" s="969"/>
      <c r="L32" s="971"/>
      <c r="N32" s="394"/>
      <c r="O32" s="395"/>
      <c r="P32" s="395"/>
      <c r="Q32" s="395"/>
      <c r="R32" s="395"/>
      <c r="S32" s="396"/>
      <c r="T32" s="424"/>
    </row>
    <row r="33" spans="1:20" ht="15" customHeight="1" x14ac:dyDescent="0.35">
      <c r="A33" s="274">
        <v>2</v>
      </c>
      <c r="B33" s="908" t="s">
        <v>548</v>
      </c>
      <c r="C33" s="972">
        <v>0</v>
      </c>
      <c r="D33" s="957"/>
      <c r="E33" s="958"/>
      <c r="F33" s="959"/>
      <c r="G33" s="973">
        <v>0</v>
      </c>
      <c r="H33" s="974">
        <v>0</v>
      </c>
      <c r="I33" s="974">
        <v>0</v>
      </c>
      <c r="J33" s="974">
        <v>0</v>
      </c>
      <c r="K33" s="974">
        <v>0</v>
      </c>
      <c r="L33" s="975">
        <v>0</v>
      </c>
      <c r="N33" s="406">
        <f>IF(AND(C33=0,G33=0),0,IF(AND(C33=0,G33&gt;0),1,IF(AND(C33=0,G33&lt;0),-1,(G33-C33)/ABS(C33))))</f>
        <v>0</v>
      </c>
      <c r="O33" s="407">
        <f t="shared" ref="O33:S34" si="16">IF(AND(G33=0,H33=0),0,IF(AND(G33=0,H33&gt;0),1,IF(AND(G33=0,H33&lt;0),-1,(H33-G33)/ABS(G33))))</f>
        <v>0</v>
      </c>
      <c r="P33" s="407">
        <f t="shared" si="16"/>
        <v>0</v>
      </c>
      <c r="Q33" s="407">
        <f t="shared" si="16"/>
        <v>0</v>
      </c>
      <c r="R33" s="407">
        <f t="shared" si="16"/>
        <v>0</v>
      </c>
      <c r="S33" s="408">
        <f t="shared" si="16"/>
        <v>0</v>
      </c>
      <c r="T33" s="442"/>
    </row>
    <row r="34" spans="1:20" ht="15" customHeight="1" x14ac:dyDescent="0.35">
      <c r="A34" s="274">
        <v>3</v>
      </c>
      <c r="B34" s="908" t="s">
        <v>549</v>
      </c>
      <c r="C34" s="972">
        <v>0</v>
      </c>
      <c r="D34" s="957"/>
      <c r="E34" s="958"/>
      <c r="F34" s="959"/>
      <c r="G34" s="973">
        <v>0</v>
      </c>
      <c r="H34" s="974">
        <v>0</v>
      </c>
      <c r="I34" s="974">
        <v>0</v>
      </c>
      <c r="J34" s="974">
        <v>0</v>
      </c>
      <c r="K34" s="974">
        <v>0</v>
      </c>
      <c r="L34" s="975">
        <v>0</v>
      </c>
      <c r="N34" s="313">
        <f>IF(AND(C34=0,G34=0),0,IF(AND(C34=0,G34&gt;0),1,IF(AND(C34=0,G34&lt;0),-1,(G34-C34)/ABS(C34))))</f>
        <v>0</v>
      </c>
      <c r="O34" s="311">
        <f t="shared" si="16"/>
        <v>0</v>
      </c>
      <c r="P34" s="311">
        <f t="shared" si="16"/>
        <v>0</v>
      </c>
      <c r="Q34" s="311">
        <f t="shared" si="16"/>
        <v>0</v>
      </c>
      <c r="R34" s="311">
        <f t="shared" si="16"/>
        <v>0</v>
      </c>
      <c r="S34" s="314">
        <f t="shared" si="16"/>
        <v>0</v>
      </c>
      <c r="T34" s="442"/>
    </row>
    <row r="35" spans="1:20" ht="15" customHeight="1" x14ac:dyDescent="0.35">
      <c r="A35" s="273"/>
      <c r="B35" s="976"/>
      <c r="C35" s="969"/>
      <c r="D35" s="977"/>
      <c r="E35" s="977"/>
      <c r="F35" s="977"/>
      <c r="G35" s="969"/>
      <c r="H35" s="969"/>
      <c r="I35" s="969"/>
      <c r="J35" s="969"/>
      <c r="K35" s="969"/>
      <c r="L35" s="971"/>
      <c r="N35" s="397"/>
      <c r="O35" s="398"/>
      <c r="P35" s="398"/>
      <c r="Q35" s="398"/>
      <c r="R35" s="398"/>
      <c r="S35" s="399"/>
      <c r="T35" s="424"/>
    </row>
    <row r="36" spans="1:20" ht="15" customHeight="1" x14ac:dyDescent="0.35">
      <c r="A36" s="264">
        <v>4</v>
      </c>
      <c r="B36" s="906" t="s">
        <v>550</v>
      </c>
      <c r="C36" s="324" t="s">
        <v>81</v>
      </c>
      <c r="D36" s="978" t="s">
        <v>81</v>
      </c>
      <c r="E36" s="978" t="s">
        <v>81</v>
      </c>
      <c r="F36" s="978" t="s">
        <v>81</v>
      </c>
      <c r="G36" s="324" t="s">
        <v>81</v>
      </c>
      <c r="H36" s="324" t="s">
        <v>81</v>
      </c>
      <c r="I36" s="324" t="s">
        <v>81</v>
      </c>
      <c r="J36" s="324" t="s">
        <v>81</v>
      </c>
      <c r="K36" s="324" t="s">
        <v>81</v>
      </c>
      <c r="L36" s="325" t="s">
        <v>81</v>
      </c>
      <c r="N36" s="400"/>
      <c r="O36" s="401"/>
      <c r="P36" s="401"/>
      <c r="Q36" s="401"/>
      <c r="R36" s="401"/>
      <c r="S36" s="402"/>
      <c r="T36" s="424"/>
    </row>
    <row r="37" spans="1:20" ht="26.25" x14ac:dyDescent="0.35">
      <c r="A37" s="265" t="s">
        <v>364</v>
      </c>
      <c r="B37" s="989" t="s">
        <v>551</v>
      </c>
      <c r="C37" s="672">
        <v>0</v>
      </c>
      <c r="D37" s="674"/>
      <c r="E37" s="675"/>
      <c r="F37" s="676"/>
      <c r="G37" s="673">
        <v>0</v>
      </c>
      <c r="H37" s="347">
        <v>0</v>
      </c>
      <c r="I37" s="347">
        <v>0</v>
      </c>
      <c r="J37" s="347">
        <v>0</v>
      </c>
      <c r="K37" s="347">
        <v>0</v>
      </c>
      <c r="L37" s="346">
        <v>0</v>
      </c>
      <c r="N37" s="312">
        <f>IF(AND(C37=0,G37=0),0,IF(AND(C37=0,G37&gt;0),1,IF(AND(C37=0,G37&lt;0),-1,(G37-C37)/ABS(C37))))</f>
        <v>0</v>
      </c>
      <c r="O37" s="309">
        <f t="shared" ref="O37:S39" si="17">IF(AND(G37=0,H37=0),0,IF(AND(G37=0,H37&gt;0),1,IF(AND(G37=0,H37&lt;0),-1,(H37-G37)/ABS(G37))))</f>
        <v>0</v>
      </c>
      <c r="P37" s="309">
        <f t="shared" si="17"/>
        <v>0</v>
      </c>
      <c r="Q37" s="309">
        <f t="shared" si="17"/>
        <v>0</v>
      </c>
      <c r="R37" s="309">
        <f t="shared" si="17"/>
        <v>0</v>
      </c>
      <c r="S37" s="310">
        <f t="shared" si="17"/>
        <v>0</v>
      </c>
      <c r="T37" s="442"/>
    </row>
    <row r="38" spans="1:20" ht="15" customHeight="1" x14ac:dyDescent="0.35">
      <c r="A38" s="269" t="s">
        <v>373</v>
      </c>
      <c r="B38" s="988" t="s">
        <v>552</v>
      </c>
      <c r="C38" s="950">
        <v>0</v>
      </c>
      <c r="D38" s="957"/>
      <c r="E38" s="958"/>
      <c r="F38" s="959"/>
      <c r="G38" s="979">
        <v>0</v>
      </c>
      <c r="H38" s="947">
        <v>0</v>
      </c>
      <c r="I38" s="947">
        <v>0</v>
      </c>
      <c r="J38" s="947">
        <v>0</v>
      </c>
      <c r="K38" s="947">
        <v>0</v>
      </c>
      <c r="L38" s="946">
        <v>0</v>
      </c>
      <c r="N38" s="200">
        <f>IF(AND(C38=0,G38=0),0,IF(AND(C38=0,G38&gt;0),1,IF(AND(C38=0,G38&lt;0),-1,(G38-C38)/ABS(C38))))</f>
        <v>0</v>
      </c>
      <c r="O38" s="201">
        <f t="shared" si="17"/>
        <v>0</v>
      </c>
      <c r="P38" s="201">
        <f t="shared" si="17"/>
        <v>0</v>
      </c>
      <c r="Q38" s="201">
        <f t="shared" si="17"/>
        <v>0</v>
      </c>
      <c r="R38" s="201">
        <f t="shared" si="17"/>
        <v>0</v>
      </c>
      <c r="S38" s="202">
        <f t="shared" si="17"/>
        <v>0</v>
      </c>
      <c r="T38" s="442"/>
    </row>
    <row r="39" spans="1:20" ht="15" customHeight="1" x14ac:dyDescent="0.35">
      <c r="A39" s="267" t="s">
        <v>381</v>
      </c>
      <c r="B39" s="980" t="s">
        <v>553</v>
      </c>
      <c r="C39" s="955">
        <f>SUM(C37:C38)</f>
        <v>0</v>
      </c>
      <c r="D39" s="966"/>
      <c r="E39" s="967"/>
      <c r="F39" s="968"/>
      <c r="G39" s="963">
        <f t="shared" ref="G39:L39" si="18">SUM(G37:G38)</f>
        <v>0</v>
      </c>
      <c r="H39" s="952">
        <f t="shared" si="18"/>
        <v>0</v>
      </c>
      <c r="I39" s="952">
        <f t="shared" si="18"/>
        <v>0</v>
      </c>
      <c r="J39" s="952">
        <f t="shared" si="18"/>
        <v>0</v>
      </c>
      <c r="K39" s="952">
        <f t="shared" si="18"/>
        <v>0</v>
      </c>
      <c r="L39" s="951">
        <f t="shared" si="18"/>
        <v>0</v>
      </c>
      <c r="N39" s="313">
        <f>IF(AND(C39=0,G39=0),0,IF(AND(C39=0,G39&gt;0),1,IF(AND(C39=0,G39&lt;0),-1,(G39-C39)/ABS(C39))))</f>
        <v>0</v>
      </c>
      <c r="O39" s="311">
        <f t="shared" si="17"/>
        <v>0</v>
      </c>
      <c r="P39" s="311">
        <f t="shared" si="17"/>
        <v>0</v>
      </c>
      <c r="Q39" s="311">
        <f t="shared" si="17"/>
        <v>0</v>
      </c>
      <c r="R39" s="311">
        <f t="shared" si="17"/>
        <v>0</v>
      </c>
      <c r="S39" s="314">
        <f t="shared" si="17"/>
        <v>0</v>
      </c>
      <c r="T39" s="515"/>
    </row>
    <row r="40" spans="1:20" ht="15" customHeight="1" x14ac:dyDescent="0.35">
      <c r="A40" s="273"/>
      <c r="B40" s="909"/>
      <c r="C40" s="964"/>
      <c r="D40" s="981"/>
      <c r="E40" s="981"/>
      <c r="F40" s="981"/>
      <c r="G40" s="964"/>
      <c r="H40" s="964"/>
      <c r="I40" s="964"/>
      <c r="J40" s="964"/>
      <c r="K40" s="964"/>
      <c r="L40" s="982"/>
      <c r="N40" s="394"/>
      <c r="O40" s="395"/>
      <c r="P40" s="395"/>
      <c r="Q40" s="395"/>
      <c r="R40" s="395"/>
      <c r="S40" s="396"/>
    </row>
    <row r="41" spans="1:20" ht="15" customHeight="1" x14ac:dyDescent="0.35">
      <c r="A41" s="267">
        <v>5</v>
      </c>
      <c r="B41" s="907" t="s">
        <v>349</v>
      </c>
      <c r="C41" s="955">
        <f>SUM(C31,C33:C34,C39)</f>
        <v>0</v>
      </c>
      <c r="D41" s="966"/>
      <c r="E41" s="967"/>
      <c r="F41" s="968"/>
      <c r="G41" s="963">
        <f t="shared" ref="G41:L41" si="19">SUM(G31,G33:G34,G39)</f>
        <v>0</v>
      </c>
      <c r="H41" s="952">
        <f t="shared" si="19"/>
        <v>0</v>
      </c>
      <c r="I41" s="952">
        <f t="shared" si="19"/>
        <v>0</v>
      </c>
      <c r="J41" s="952">
        <f t="shared" si="19"/>
        <v>0</v>
      </c>
      <c r="K41" s="952">
        <f t="shared" si="19"/>
        <v>0</v>
      </c>
      <c r="L41" s="951">
        <f t="shared" si="19"/>
        <v>0</v>
      </c>
      <c r="N41" s="307">
        <f>IF(AND(C41=0,G41=0),0,IF(AND(C41=0,G41&gt;0),1,IF(AND(C41=0,G41&lt;0),-1,(G41-C41)/ABS(C41))))</f>
        <v>0</v>
      </c>
      <c r="O41" s="308">
        <f>IF(AND(G41=0,H41=0),0,IF(AND(G41=0,H41&gt;0),1,IF(AND(G41=0,H41&lt;0),-1,(H41-G41)/ABS(G41))))</f>
        <v>0</v>
      </c>
      <c r="P41" s="308">
        <f>IF(AND(H41=0,I41=0),0,IF(AND(H41=0,I41&gt;0),1,IF(AND(H41=0,I41&lt;0),-1,(I41-H41)/ABS(H41))))</f>
        <v>0</v>
      </c>
      <c r="Q41" s="308">
        <f>IF(AND(I41=0,J41=0),0,IF(AND(I41=0,J41&gt;0),1,IF(AND(I41=0,J41&lt;0),-1,(J41-I41)/ABS(I41))))</f>
        <v>0</v>
      </c>
      <c r="R41" s="308">
        <f>IF(AND(J41=0,K41=0),0,IF(AND(J41=0,K41&gt;0),1,IF(AND(J41=0,K41&lt;0),-1,(K41-J41)/ABS(J41))))</f>
        <v>0</v>
      </c>
      <c r="S41" s="367">
        <f>IF(AND(K41=0,L41=0),0,IF(AND(K41=0,L41&gt;0),1,IF(AND(K41=0,L41&lt;0),-1,(L41-K41)/ABS(K41))))</f>
        <v>0</v>
      </c>
      <c r="T41" s="515"/>
    </row>
    <row r="42" spans="1:20" ht="12.75" customHeight="1" x14ac:dyDescent="0.35">
      <c r="A42" s="270"/>
      <c r="B42" s="983"/>
      <c r="C42" s="63"/>
      <c r="D42" s="984"/>
      <c r="E42" s="984"/>
      <c r="F42" s="984"/>
      <c r="G42" s="63"/>
      <c r="H42" s="63"/>
      <c r="I42" s="63"/>
      <c r="J42" s="63"/>
      <c r="K42" s="63"/>
      <c r="L42" s="751"/>
      <c r="N42" s="394"/>
      <c r="O42" s="395"/>
      <c r="P42" s="395"/>
      <c r="Q42" s="395"/>
      <c r="R42" s="395"/>
      <c r="S42" s="396"/>
    </row>
    <row r="43" spans="1:20" ht="13.15" x14ac:dyDescent="0.35">
      <c r="A43" s="274">
        <v>6</v>
      </c>
      <c r="B43" s="985" t="s">
        <v>554</v>
      </c>
      <c r="C43" s="972">
        <v>0</v>
      </c>
      <c r="D43" s="957"/>
      <c r="E43" s="958"/>
      <c r="F43" s="959"/>
      <c r="G43" s="973">
        <v>0</v>
      </c>
      <c r="H43" s="974">
        <v>0</v>
      </c>
      <c r="I43" s="974">
        <v>0</v>
      </c>
      <c r="J43" s="974">
        <v>0</v>
      </c>
      <c r="K43" s="974">
        <v>0</v>
      </c>
      <c r="L43" s="975">
        <v>0</v>
      </c>
      <c r="N43" s="307">
        <f>IF(AND(C43=0,G43=0),0,IF(AND(C43=0,G43&gt;0),1,IF(AND(C43=0,G43&lt;0),-1,(G43-C43)/ABS(C43))))</f>
        <v>0</v>
      </c>
      <c r="O43" s="308">
        <f t="shared" ref="O43" si="20">IF(AND(G43=0,H43=0),0,IF(AND(G43=0,H43&gt;0),1,IF(AND(G43=0,H43&lt;0),-1,(H43-G43)/ABS(G43))))</f>
        <v>0</v>
      </c>
      <c r="P43" s="308">
        <f t="shared" ref="P43" si="21">IF(AND(H43=0,I43=0),0,IF(AND(H43=0,I43&gt;0),1,IF(AND(H43=0,I43&lt;0),-1,(I43-H43)/ABS(H43))))</f>
        <v>0</v>
      </c>
      <c r="Q43" s="308">
        <f t="shared" ref="Q43" si="22">IF(AND(I43=0,J43=0),0,IF(AND(I43=0,J43&gt;0),1,IF(AND(I43=0,J43&lt;0),-1,(J43-I43)/ABS(I43))))</f>
        <v>0</v>
      </c>
      <c r="R43" s="308">
        <f t="shared" ref="R43" si="23">IF(AND(J43=0,K43=0),0,IF(AND(J43=0,K43&gt;0),1,IF(AND(J43=0,K43&lt;0),-1,(K43-J43)/ABS(J43))))</f>
        <v>0</v>
      </c>
      <c r="S43" s="367">
        <f t="shared" ref="S43" si="24">IF(AND(K43=0,L43=0),0,IF(AND(K43=0,L43&gt;0),1,IF(AND(K43=0,L43&lt;0),-1,(L43-K43)/ABS(K43))))</f>
        <v>0</v>
      </c>
      <c r="T43" s="442"/>
    </row>
    <row r="44" spans="1:20" ht="52.5" x14ac:dyDescent="0.35">
      <c r="A44" s="984"/>
      <c r="B44" s="630" t="str">
        <f>"- This is where you are the lead provider but where delivery is contracted out to another party.
- Net fee income is the proportion of the fee retained by you as lead provider."</f>
        <v>- This is where you are the lead provider but where delivery is contracted out to another party.
- Net fee income is the proportion of the fee retained by you as lead provider.</v>
      </c>
      <c r="C44" s="984"/>
      <c r="D44" s="984"/>
      <c r="E44" s="984"/>
      <c r="F44" s="984"/>
      <c r="G44" s="984"/>
      <c r="H44" s="984"/>
      <c r="I44" s="984"/>
      <c r="J44" s="984"/>
      <c r="K44" s="984"/>
      <c r="L44" s="1355"/>
      <c r="N44" s="397"/>
      <c r="O44" s="398"/>
      <c r="P44" s="398"/>
      <c r="Q44" s="398"/>
      <c r="R44" s="398"/>
      <c r="S44" s="399"/>
    </row>
    <row r="45" spans="1:20" ht="13.15" x14ac:dyDescent="0.35">
      <c r="A45" s="984"/>
      <c r="B45" s="984"/>
      <c r="C45" s="984"/>
      <c r="D45" s="984"/>
      <c r="E45" s="984"/>
      <c r="F45" s="984"/>
      <c r="G45" s="984"/>
      <c r="H45" s="984"/>
      <c r="I45" s="984"/>
      <c r="J45" s="984"/>
      <c r="K45" s="984"/>
      <c r="L45" s="1356"/>
      <c r="N45" s="400"/>
      <c r="O45" s="401"/>
      <c r="P45" s="401"/>
      <c r="Q45" s="401"/>
      <c r="R45" s="401"/>
      <c r="S45" s="402"/>
    </row>
    <row r="46" spans="1:20" ht="13.15" x14ac:dyDescent="0.35">
      <c r="A46" s="274">
        <v>7</v>
      </c>
      <c r="B46" s="985" t="s">
        <v>555</v>
      </c>
      <c r="C46" s="972">
        <v>0</v>
      </c>
      <c r="D46" s="957"/>
      <c r="E46" s="958"/>
      <c r="F46" s="959"/>
      <c r="G46" s="973">
        <v>0</v>
      </c>
      <c r="H46" s="974">
        <v>0</v>
      </c>
      <c r="I46" s="974">
        <v>0</v>
      </c>
      <c r="J46" s="974">
        <v>0</v>
      </c>
      <c r="K46" s="974">
        <v>0</v>
      </c>
      <c r="L46" s="975">
        <v>0</v>
      </c>
      <c r="N46" s="307">
        <f>IF(AND(C46=0,G46=0),0,IF(AND(C46=0,G46&gt;0),1,IF(AND(C46=0,G46&lt;0),-1,(G46-C46)/ABS(C46))))</f>
        <v>0</v>
      </c>
      <c r="O46" s="308">
        <f t="shared" ref="O46" si="25">IF(AND(G46=0,H46=0),0,IF(AND(G46=0,H46&gt;0),1,IF(AND(G46=0,H46&lt;0),-1,(H46-G46)/ABS(G46))))</f>
        <v>0</v>
      </c>
      <c r="P46" s="308">
        <f t="shared" ref="P46" si="26">IF(AND(H46=0,I46=0),0,IF(AND(H46=0,I46&gt;0),1,IF(AND(H46=0,I46&lt;0),-1,(I46-H46)/ABS(H46))))</f>
        <v>0</v>
      </c>
      <c r="Q46" s="308">
        <f t="shared" ref="Q46" si="27">IF(AND(I46=0,J46=0),0,IF(AND(I46=0,J46&gt;0),1,IF(AND(I46=0,J46&lt;0),-1,(J46-I46)/ABS(I46))))</f>
        <v>0</v>
      </c>
      <c r="R46" s="308">
        <f t="shared" ref="R46" si="28">IF(AND(J46=0,K46=0),0,IF(AND(J46=0,K46&gt;0),1,IF(AND(J46=0,K46&lt;0),-1,(K46-J46)/ABS(J46))))</f>
        <v>0</v>
      </c>
      <c r="S46" s="367">
        <f t="shared" ref="S46" si="29">IF(AND(K46=0,L46=0),0,IF(AND(K46=0,L46&gt;0),1,IF(AND(K46=0,L46&lt;0),-1,(L46-K46)/ABS(K46))))</f>
        <v>0</v>
      </c>
      <c r="T46" s="442"/>
    </row>
    <row r="47" spans="1:20" ht="44.25" customHeight="1" x14ac:dyDescent="0.35">
      <c r="A47" s="983"/>
      <c r="B47" s="630" t="str">
        <f>"- Income from provision delivered outside of the UK.
- Net income is the proportion of income accounted for by you as lead provider."</f>
        <v>- Income from provision delivered outside of the UK.
- Net income is the proportion of income accounted for by you as lead provider.</v>
      </c>
      <c r="C47" s="983"/>
      <c r="D47" s="1358"/>
      <c r="E47" s="1358"/>
      <c r="F47" s="1358"/>
      <c r="G47" s="983"/>
      <c r="H47" s="983"/>
      <c r="I47" s="983"/>
      <c r="J47" s="983"/>
      <c r="K47" s="983"/>
      <c r="L47" s="1357"/>
      <c r="N47" s="394"/>
      <c r="O47" s="395"/>
      <c r="P47" s="395"/>
      <c r="Q47" s="395"/>
      <c r="R47" s="395"/>
      <c r="S47" s="396"/>
    </row>
    <row r="48" spans="1:20" ht="14.25" x14ac:dyDescent="0.45">
      <c r="B48" s="3"/>
      <c r="C48"/>
    </row>
    <row r="49" spans="3:12" s="92" customFormat="1" ht="12.75" customHeight="1" x14ac:dyDescent="0.45">
      <c r="C49" s="91"/>
      <c r="G49" s="91"/>
      <c r="H49" s="91"/>
      <c r="I49" s="91"/>
      <c r="J49" s="91"/>
      <c r="K49" s="91"/>
      <c r="L49" s="91"/>
    </row>
  </sheetData>
  <sheetProtection formatCells="0" sort="0" autoFilter="0"/>
  <mergeCells count="28">
    <mergeCell ref="U4:AA6"/>
    <mergeCell ref="Q10:Q11"/>
    <mergeCell ref="N8:S8"/>
    <mergeCell ref="A7:B7"/>
    <mergeCell ref="D8:D9"/>
    <mergeCell ref="A8:B9"/>
    <mergeCell ref="C8:C9"/>
    <mergeCell ref="G8:G9"/>
    <mergeCell ref="H8:H9"/>
    <mergeCell ref="I8:I9"/>
    <mergeCell ref="U7:AA7"/>
    <mergeCell ref="R10:R11"/>
    <mergeCell ref="S10:S11"/>
    <mergeCell ref="N10:N11"/>
    <mergeCell ref="O10:O11"/>
    <mergeCell ref="P10:P11"/>
    <mergeCell ref="N9:S9"/>
    <mergeCell ref="E8:E9"/>
    <mergeCell ref="F8:F9"/>
    <mergeCell ref="L8:L9"/>
    <mergeCell ref="K8:K9"/>
    <mergeCell ref="J8:J9"/>
    <mergeCell ref="A4:B5"/>
    <mergeCell ref="D7:G7"/>
    <mergeCell ref="C4:G4"/>
    <mergeCell ref="H4:L4"/>
    <mergeCell ref="D5:G5"/>
    <mergeCell ref="D6:G6"/>
  </mergeCells>
  <phoneticPr fontId="28" type="noConversion"/>
  <pageMargins left="0.70866141732283472" right="0.70866141732283472" top="0.74803149606299213" bottom="0.74803149606299213" header="0.31496062992125984" footer="0.31496062992125984"/>
  <pageSetup paperSize="9" scale="49" fitToHeight="0" orientation="landscape" r:id="rId1"/>
  <rowBreaks count="1" manualBreakCount="1">
    <brk id="48" max="18" man="1"/>
  </rowBreaks>
  <colBreaks count="1" manualBreakCount="1">
    <brk id="7" min="1" max="89"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2"/>
  <dimension ref="A1:AD34"/>
  <sheetViews>
    <sheetView showGridLines="0" zoomScaleNormal="100" workbookViewId="0">
      <pane xSplit="2" ySplit="10" topLeftCell="D11" activePane="bottomRight" state="frozen"/>
      <selection pane="topRight" activeCell="D109" sqref="D109"/>
      <selection pane="bottomLeft" activeCell="D109" sqref="D109"/>
      <selection pane="bottomRight"/>
    </sheetView>
  </sheetViews>
  <sheetFormatPr defaultColWidth="9.86328125" defaultRowHeight="13.15" x14ac:dyDescent="0.35"/>
  <cols>
    <col min="1" max="1" width="5.86328125" style="5" customWidth="1"/>
    <col min="2" max="2" width="62.86328125" style="5" customWidth="1"/>
    <col min="3" max="23" width="11.86328125" style="18" customWidth="1"/>
    <col min="24" max="24" width="9.86328125" style="3"/>
    <col min="25" max="26" width="12.265625" style="3" customWidth="1"/>
    <col min="27" max="30" width="11.59765625" style="3" customWidth="1"/>
    <col min="31" max="16384" width="9.86328125" style="3"/>
  </cols>
  <sheetData>
    <row r="1" spans="1:30" customFormat="1" ht="15.75" customHeight="1" x14ac:dyDescent="0.45">
      <c r="A1" s="1474" t="s">
        <v>34</v>
      </c>
      <c r="B1" s="1474"/>
      <c r="C1" s="841"/>
      <c r="D1" s="841"/>
      <c r="E1" s="841"/>
      <c r="F1" s="841"/>
      <c r="G1" s="841"/>
      <c r="H1" s="841"/>
      <c r="I1" s="1247"/>
      <c r="J1" s="1247"/>
      <c r="K1" s="1247"/>
      <c r="L1" s="1247"/>
    </row>
    <row r="2" spans="1:30" customFormat="1" ht="14.25" x14ac:dyDescent="0.45">
      <c r="A2" s="1473" t="s">
        <v>35</v>
      </c>
      <c r="B2" s="1472"/>
      <c r="C2" s="841"/>
      <c r="D2" s="841"/>
      <c r="E2" s="841"/>
      <c r="F2" s="841"/>
      <c r="G2" s="841"/>
      <c r="H2" s="841"/>
      <c r="I2" s="1248"/>
      <c r="J2" s="1248"/>
      <c r="K2" s="1247"/>
      <c r="L2" s="1247"/>
    </row>
    <row r="3" spans="1:30" customFormat="1" ht="14.25" x14ac:dyDescent="0.45">
      <c r="A3" s="1473"/>
      <c r="B3" s="1472"/>
      <c r="C3" s="841"/>
      <c r="D3" s="841"/>
      <c r="E3" s="841"/>
      <c r="F3" s="841"/>
      <c r="G3" s="841"/>
      <c r="H3" s="841"/>
      <c r="I3" s="1248"/>
      <c r="J3" s="1248"/>
      <c r="K3" s="1247"/>
      <c r="L3" s="1247"/>
    </row>
    <row r="4" spans="1:30" ht="17.25" customHeight="1" x14ac:dyDescent="0.35">
      <c r="A4" s="1559" t="s">
        <v>556</v>
      </c>
      <c r="B4" s="1609"/>
      <c r="C4" s="1612" t="s">
        <v>513</v>
      </c>
      <c r="D4" s="1560"/>
      <c r="E4" s="1560"/>
      <c r="F4" s="1560"/>
      <c r="G4" s="1560"/>
      <c r="H4" s="1560"/>
      <c r="I4" s="1626" t="s">
        <v>112</v>
      </c>
      <c r="J4" s="1627"/>
      <c r="K4" s="1627"/>
      <c r="L4" s="1627"/>
      <c r="M4" s="1627"/>
      <c r="N4" s="1627"/>
      <c r="O4" s="1627"/>
      <c r="P4" s="1627"/>
      <c r="Q4" s="1627"/>
      <c r="R4" s="1627"/>
      <c r="S4" s="1627"/>
      <c r="T4" s="1627"/>
      <c r="U4" s="1627"/>
      <c r="V4" s="1627"/>
      <c r="W4" s="1628"/>
      <c r="X4" s="424"/>
      <c r="Z4" s="503"/>
      <c r="AA4" s="503"/>
      <c r="AB4" s="503"/>
      <c r="AC4" s="503"/>
      <c r="AD4" s="503"/>
    </row>
    <row r="5" spans="1:30" ht="17.25" customHeight="1" x14ac:dyDescent="0.4">
      <c r="A5" s="1610"/>
      <c r="B5" s="1611"/>
      <c r="C5" s="1569"/>
      <c r="D5" s="1570"/>
      <c r="E5" s="1571"/>
      <c r="F5" s="1618" t="s">
        <v>39</v>
      </c>
      <c r="G5" s="1619"/>
      <c r="H5" s="1620"/>
      <c r="I5" s="1618" t="s">
        <v>40</v>
      </c>
      <c r="J5" s="1619"/>
      <c r="K5" s="1620"/>
      <c r="L5" s="1569"/>
      <c r="M5" s="1570"/>
      <c r="N5" s="1571"/>
      <c r="O5" s="1569"/>
      <c r="P5" s="1570"/>
      <c r="Q5" s="1571"/>
      <c r="R5" s="1569"/>
      <c r="S5" s="1570"/>
      <c r="T5" s="1571"/>
      <c r="U5" s="1569"/>
      <c r="V5" s="1570"/>
      <c r="W5" s="1570"/>
      <c r="X5" s="424"/>
      <c r="Y5" s="1692" t="s">
        <v>146</v>
      </c>
      <c r="Z5" s="1692"/>
      <c r="AA5" s="1692"/>
      <c r="AB5" s="1692"/>
      <c r="AC5" s="1692"/>
      <c r="AD5" s="1692"/>
    </row>
    <row r="6" spans="1:30" ht="17.25" customHeight="1" x14ac:dyDescent="0.35">
      <c r="A6" s="78"/>
      <c r="B6" s="79"/>
      <c r="C6" s="1572" t="s">
        <v>41</v>
      </c>
      <c r="D6" s="1573"/>
      <c r="E6" s="1574"/>
      <c r="F6" s="1572" t="s">
        <v>42</v>
      </c>
      <c r="G6" s="1573"/>
      <c r="H6" s="1574"/>
      <c r="I6" s="1572" t="s">
        <v>43</v>
      </c>
      <c r="J6" s="1573"/>
      <c r="K6" s="1574"/>
      <c r="L6" s="1572" t="s">
        <v>44</v>
      </c>
      <c r="M6" s="1573"/>
      <c r="N6" s="1574"/>
      <c r="O6" s="1572" t="s">
        <v>45</v>
      </c>
      <c r="P6" s="1573"/>
      <c r="Q6" s="1574"/>
      <c r="R6" s="1572" t="s">
        <v>46</v>
      </c>
      <c r="S6" s="1573"/>
      <c r="T6" s="1574"/>
      <c r="U6" s="1572" t="s">
        <v>47</v>
      </c>
      <c r="V6" s="1573"/>
      <c r="W6" s="1573"/>
      <c r="X6" s="424"/>
      <c r="Y6" s="1617" t="s">
        <v>147</v>
      </c>
      <c r="Z6" s="1617"/>
      <c r="AA6" s="1617"/>
      <c r="AB6" s="1617"/>
      <c r="AC6" s="1617"/>
      <c r="AD6" s="1617"/>
    </row>
    <row r="7" spans="1:30" ht="17.25" customHeight="1" x14ac:dyDescent="0.35">
      <c r="A7" s="19"/>
      <c r="B7" s="80" t="s">
        <v>48</v>
      </c>
      <c r="C7" s="1599"/>
      <c r="D7" s="1600"/>
      <c r="E7" s="1601"/>
      <c r="F7" s="1599"/>
      <c r="G7" s="1600"/>
      <c r="H7" s="1601"/>
      <c r="I7" s="1599"/>
      <c r="J7" s="1600"/>
      <c r="K7" s="1601"/>
      <c r="L7" s="1599"/>
      <c r="M7" s="1600"/>
      <c r="N7" s="1601"/>
      <c r="O7" s="1599"/>
      <c r="P7" s="1600"/>
      <c r="Q7" s="1601"/>
      <c r="R7" s="1599"/>
      <c r="S7" s="1600"/>
      <c r="T7" s="1601"/>
      <c r="U7" s="1599"/>
      <c r="V7" s="1600"/>
      <c r="W7" s="1600"/>
      <c r="X7" s="424"/>
      <c r="Y7" s="1617"/>
      <c r="Z7" s="1617"/>
      <c r="AA7" s="1617"/>
      <c r="AB7" s="1617"/>
      <c r="AC7" s="1617"/>
      <c r="AD7" s="1617"/>
    </row>
    <row r="8" spans="1:30" ht="22.5" customHeight="1" x14ac:dyDescent="0.35">
      <c r="A8" s="1602" t="s">
        <v>557</v>
      </c>
      <c r="B8" s="1603"/>
      <c r="C8" s="1606" t="s">
        <v>558</v>
      </c>
      <c r="D8" s="1606" t="s">
        <v>559</v>
      </c>
      <c r="E8" s="1606" t="s">
        <v>409</v>
      </c>
      <c r="F8" s="1606" t="s">
        <v>558</v>
      </c>
      <c r="G8" s="1606" t="s">
        <v>559</v>
      </c>
      <c r="H8" s="1606" t="s">
        <v>409</v>
      </c>
      <c r="I8" s="1606" t="s">
        <v>558</v>
      </c>
      <c r="J8" s="1606" t="s">
        <v>559</v>
      </c>
      <c r="K8" s="1606" t="s">
        <v>409</v>
      </c>
      <c r="L8" s="1606" t="s">
        <v>558</v>
      </c>
      <c r="M8" s="1606" t="s">
        <v>559</v>
      </c>
      <c r="N8" s="1606" t="s">
        <v>409</v>
      </c>
      <c r="O8" s="1606" t="s">
        <v>558</v>
      </c>
      <c r="P8" s="1606" t="s">
        <v>559</v>
      </c>
      <c r="Q8" s="1606" t="s">
        <v>409</v>
      </c>
      <c r="R8" s="1606" t="s">
        <v>558</v>
      </c>
      <c r="S8" s="1606" t="s">
        <v>559</v>
      </c>
      <c r="T8" s="1606" t="s">
        <v>409</v>
      </c>
      <c r="U8" s="1583" t="s">
        <v>558</v>
      </c>
      <c r="V8" s="1583" t="s">
        <v>559</v>
      </c>
      <c r="W8" s="1623" t="s">
        <v>409</v>
      </c>
      <c r="X8" s="424"/>
      <c r="Y8" s="1617"/>
      <c r="Z8" s="1617"/>
      <c r="AA8" s="1617"/>
      <c r="AB8" s="1617"/>
      <c r="AC8" s="1617"/>
      <c r="AD8" s="1617"/>
    </row>
    <row r="9" spans="1:30" ht="27" customHeight="1" x14ac:dyDescent="0.35">
      <c r="A9" s="1602"/>
      <c r="B9" s="1603"/>
      <c r="C9" s="1607"/>
      <c r="D9" s="1607"/>
      <c r="E9" s="1607"/>
      <c r="F9" s="1607"/>
      <c r="G9" s="1607"/>
      <c r="H9" s="1607"/>
      <c r="I9" s="1607"/>
      <c r="J9" s="1607"/>
      <c r="K9" s="1607"/>
      <c r="L9" s="1607"/>
      <c r="M9" s="1607"/>
      <c r="N9" s="1607"/>
      <c r="O9" s="1607"/>
      <c r="P9" s="1607"/>
      <c r="Q9" s="1607"/>
      <c r="R9" s="1607"/>
      <c r="S9" s="1607"/>
      <c r="T9" s="1607"/>
      <c r="U9" s="1614"/>
      <c r="V9" s="1614"/>
      <c r="W9" s="1624"/>
      <c r="X9" s="424"/>
      <c r="Y9" s="1527" t="s">
        <v>148</v>
      </c>
      <c r="Z9" s="1525" t="s">
        <v>149</v>
      </c>
      <c r="AA9" s="1525" t="s">
        <v>150</v>
      </c>
      <c r="AB9" s="1525" t="s">
        <v>151</v>
      </c>
      <c r="AC9" s="1525" t="s">
        <v>152</v>
      </c>
      <c r="AD9" s="1524" t="s">
        <v>153</v>
      </c>
    </row>
    <row r="10" spans="1:30" ht="20.25" customHeight="1" x14ac:dyDescent="0.35">
      <c r="A10" s="1604"/>
      <c r="B10" s="1605"/>
      <c r="C10" s="1608"/>
      <c r="D10" s="1608"/>
      <c r="E10" s="1608"/>
      <c r="F10" s="1608"/>
      <c r="G10" s="1608"/>
      <c r="H10" s="1608"/>
      <c r="I10" s="1608"/>
      <c r="J10" s="1608"/>
      <c r="K10" s="1608"/>
      <c r="L10" s="1608"/>
      <c r="M10" s="1608"/>
      <c r="N10" s="1608"/>
      <c r="O10" s="1608"/>
      <c r="P10" s="1608"/>
      <c r="Q10" s="1608"/>
      <c r="R10" s="1608"/>
      <c r="S10" s="1608"/>
      <c r="T10" s="1608"/>
      <c r="U10" s="1615"/>
      <c r="V10" s="1615"/>
      <c r="W10" s="1625"/>
      <c r="X10" s="424"/>
      <c r="Y10" s="1621"/>
      <c r="Z10" s="1622"/>
      <c r="AA10" s="1622"/>
      <c r="AB10" s="1622"/>
      <c r="AC10" s="1622"/>
      <c r="AD10" s="1616"/>
    </row>
    <row r="11" spans="1:30" ht="15" customHeight="1" x14ac:dyDescent="0.35">
      <c r="A11" s="264">
        <v>1</v>
      </c>
      <c r="B11" s="906" t="s">
        <v>560</v>
      </c>
      <c r="C11" s="936"/>
      <c r="D11" s="936"/>
      <c r="E11" s="936"/>
      <c r="F11" s="936"/>
      <c r="G11" s="936"/>
      <c r="H11" s="936"/>
      <c r="I11" s="936"/>
      <c r="J11" s="936"/>
      <c r="K11" s="936"/>
      <c r="L11" s="936"/>
      <c r="M11" s="936"/>
      <c r="N11" s="936"/>
      <c r="O11" s="936"/>
      <c r="P11" s="936"/>
      <c r="Q11" s="936"/>
      <c r="R11" s="936"/>
      <c r="S11" s="936"/>
      <c r="T11" s="936"/>
      <c r="U11" s="936"/>
      <c r="V11" s="936"/>
      <c r="W11" s="990"/>
      <c r="X11" s="424"/>
      <c r="Y11" s="397"/>
      <c r="Z11" s="398"/>
      <c r="AA11" s="398"/>
      <c r="AB11" s="398"/>
      <c r="AC11" s="398"/>
      <c r="AD11" s="399"/>
    </row>
    <row r="12" spans="1:30" ht="15" customHeight="1" x14ac:dyDescent="0.35">
      <c r="A12" s="264" t="s">
        <v>115</v>
      </c>
      <c r="B12" s="1098" t="s">
        <v>520</v>
      </c>
      <c r="C12" s="991" t="s">
        <v>561</v>
      </c>
      <c r="D12" s="937" t="s">
        <v>561</v>
      </c>
      <c r="E12" s="937" t="s">
        <v>561</v>
      </c>
      <c r="F12" s="937" t="s">
        <v>561</v>
      </c>
      <c r="G12" s="937" t="s">
        <v>561</v>
      </c>
      <c r="H12" s="937" t="s">
        <v>561</v>
      </c>
      <c r="I12" s="937" t="s">
        <v>561</v>
      </c>
      <c r="J12" s="937" t="s">
        <v>561</v>
      </c>
      <c r="K12" s="937" t="s">
        <v>561</v>
      </c>
      <c r="L12" s="937" t="s">
        <v>561</v>
      </c>
      <c r="M12" s="937" t="s">
        <v>561</v>
      </c>
      <c r="N12" s="937" t="s">
        <v>561</v>
      </c>
      <c r="O12" s="937" t="s">
        <v>561</v>
      </c>
      <c r="P12" s="937" t="s">
        <v>561</v>
      </c>
      <c r="Q12" s="937" t="s">
        <v>561</v>
      </c>
      <c r="R12" s="937" t="s">
        <v>561</v>
      </c>
      <c r="S12" s="937" t="s">
        <v>561</v>
      </c>
      <c r="T12" s="937" t="s">
        <v>561</v>
      </c>
      <c r="U12" s="937" t="s">
        <v>561</v>
      </c>
      <c r="V12" s="937" t="s">
        <v>561</v>
      </c>
      <c r="W12" s="937" t="s">
        <v>561</v>
      </c>
      <c r="X12" s="424"/>
      <c r="Y12" s="400"/>
      <c r="Z12" s="401"/>
      <c r="AA12" s="401"/>
      <c r="AB12" s="401"/>
      <c r="AC12" s="401"/>
      <c r="AD12" s="402"/>
    </row>
    <row r="13" spans="1:30" ht="15" customHeight="1" x14ac:dyDescent="0.35">
      <c r="A13" s="265" t="s">
        <v>479</v>
      </c>
      <c r="B13" s="986" t="s">
        <v>522</v>
      </c>
      <c r="C13" s="213">
        <v>0</v>
      </c>
      <c r="D13" s="854">
        <v>0</v>
      </c>
      <c r="E13" s="992">
        <f>SUM(C13:D13)</f>
        <v>0</v>
      </c>
      <c r="F13" s="347">
        <v>0</v>
      </c>
      <c r="G13" s="939">
        <v>0</v>
      </c>
      <c r="H13" s="992">
        <f>SUM(F13:G13)</f>
        <v>0</v>
      </c>
      <c r="I13" s="347">
        <v>0</v>
      </c>
      <c r="J13" s="939">
        <v>0</v>
      </c>
      <c r="K13" s="992">
        <f>SUM(I13:J13)</f>
        <v>0</v>
      </c>
      <c r="L13" s="347">
        <v>0</v>
      </c>
      <c r="M13" s="939">
        <v>0</v>
      </c>
      <c r="N13" s="992">
        <f>SUM(L13:M13)</f>
        <v>0</v>
      </c>
      <c r="O13" s="347">
        <v>0</v>
      </c>
      <c r="P13" s="939">
        <v>0</v>
      </c>
      <c r="Q13" s="992">
        <f>SUM(O13:P13)</f>
        <v>0</v>
      </c>
      <c r="R13" s="347">
        <v>0</v>
      </c>
      <c r="S13" s="939">
        <v>0</v>
      </c>
      <c r="T13" s="992">
        <f>SUM(R13:S13)</f>
        <v>0</v>
      </c>
      <c r="U13" s="347">
        <v>0</v>
      </c>
      <c r="V13" s="939">
        <v>0</v>
      </c>
      <c r="W13" s="993">
        <f>SUM(U13:V13)</f>
        <v>0</v>
      </c>
      <c r="X13" s="424"/>
      <c r="Y13" s="312">
        <f>IF(AND(E13=0,H13=0),0,IF(AND(E13=0,H13&gt;0),1,IF(AND(E13=0,H13&lt;0),-1,(H13-E13)/ABS(E13))))</f>
        <v>0</v>
      </c>
      <c r="Z13" s="309">
        <f>IF(AND(H13=0,K13=0),0,IF(AND(H13=0,K13&gt;0),1,IF(AND(H13=0,K13&lt;0),-1,(K13-H13)/ABS(H13))))</f>
        <v>0</v>
      </c>
      <c r="AA13" s="309">
        <f>IF(AND(K13=0,N13=0),0,IF(AND(K13=0,N13&gt;0),1,IF(AND(K13=0,N13&lt;0),-1,(N13-K13)/ABS(K13))))</f>
        <v>0</v>
      </c>
      <c r="AB13" s="309">
        <f>IF(AND(N13=0,Q13=0),0,IF(AND(N13=0,Q13&gt;0),1,IF(AND(N13=0,Q13&lt;0),-1,(Q13-N13)/ABS(N13))))</f>
        <v>0</v>
      </c>
      <c r="AC13" s="309">
        <f>IF(AND(Q13=0,T13=0),0,IF(AND(Q13=0,T13&gt;0),1,IF(AND(Q13=0,T13&lt;0),-1,(T13-Q13)/ABS(Q13))))</f>
        <v>0</v>
      </c>
      <c r="AD13" s="310">
        <f>IF(AND(T13=0,W13=0),0,IF(AND(T13=0,W13&gt;0),1,IF(AND(T13=0,W13&lt;0),-1,(W13-T13)/ABS(T13))))</f>
        <v>0</v>
      </c>
    </row>
    <row r="14" spans="1:30" ht="15" customHeight="1" x14ac:dyDescent="0.35">
      <c r="A14" s="220" t="s">
        <v>523</v>
      </c>
      <c r="B14" s="987" t="s">
        <v>524</v>
      </c>
      <c r="C14" s="942">
        <v>0</v>
      </c>
      <c r="D14" s="943">
        <v>0</v>
      </c>
      <c r="E14" s="994">
        <f>SUM(C14:D14)</f>
        <v>0</v>
      </c>
      <c r="F14" s="942">
        <v>0</v>
      </c>
      <c r="G14" s="943">
        <v>0</v>
      </c>
      <c r="H14" s="994">
        <f t="shared" ref="H14:H19" si="0">SUM(F14:G14)</f>
        <v>0</v>
      </c>
      <c r="I14" s="942">
        <v>0</v>
      </c>
      <c r="J14" s="943">
        <v>0</v>
      </c>
      <c r="K14" s="994">
        <f t="shared" ref="K14:K19" si="1">SUM(I14:J14)</f>
        <v>0</v>
      </c>
      <c r="L14" s="942">
        <v>0</v>
      </c>
      <c r="M14" s="943">
        <v>0</v>
      </c>
      <c r="N14" s="994">
        <f t="shared" ref="N14:N19" si="2">SUM(L14:M14)</f>
        <v>0</v>
      </c>
      <c r="O14" s="942">
        <v>0</v>
      </c>
      <c r="P14" s="943">
        <v>0</v>
      </c>
      <c r="Q14" s="994">
        <f t="shared" ref="Q14:Q19" si="3">SUM(O14:P14)</f>
        <v>0</v>
      </c>
      <c r="R14" s="942">
        <v>0</v>
      </c>
      <c r="S14" s="943">
        <v>0</v>
      </c>
      <c r="T14" s="994">
        <f t="shared" ref="T14:T19" si="4">SUM(R14:S14)</f>
        <v>0</v>
      </c>
      <c r="U14" s="942">
        <v>0</v>
      </c>
      <c r="V14" s="943">
        <v>0</v>
      </c>
      <c r="W14" s="995">
        <f t="shared" ref="W14:W19" si="5">SUM(U14:V14)</f>
        <v>0</v>
      </c>
      <c r="X14" s="424"/>
      <c r="Y14" s="200">
        <f t="shared" ref="Y14:Y20" si="6">IF(AND(E14=0,H14=0),0,IF(AND(E14=0,H14&gt;0),1,IF(AND(E14=0,H14&lt;0),-1,(H14-E14)/ABS(E14))))</f>
        <v>0</v>
      </c>
      <c r="Z14" s="201">
        <f t="shared" ref="Z14:Z20" si="7">IF(AND(H14=0,K14=0),0,IF(AND(H14=0,K14&gt;0),1,IF(AND(H14=0,K14&lt;0),-1,(K14-H14)/ABS(H14))))</f>
        <v>0</v>
      </c>
      <c r="AA14" s="201">
        <f t="shared" ref="AA14:AA20" si="8">IF(AND(K14=0,N14=0),0,IF(AND(K14=0,N14&gt;0),1,IF(AND(K14=0,N14&lt;0),-1,(N14-K14)/ABS(K14))))</f>
        <v>0</v>
      </c>
      <c r="AB14" s="201">
        <f t="shared" ref="AB14:AB20" si="9">IF(AND(N14=0,Q14=0),0,IF(AND(N14=0,Q14&gt;0),1,IF(AND(N14=0,Q14&lt;0),-1,(Q14-N14)/ABS(N14))))</f>
        <v>0</v>
      </c>
      <c r="AC14" s="201">
        <f t="shared" ref="AC14:AC20" si="10">IF(AND(Q14=0,T14=0),0,IF(AND(Q14=0,T14&gt;0),1,IF(AND(Q14=0,T14&lt;0),-1,(T14-Q14)/ABS(Q14))))</f>
        <v>0</v>
      </c>
      <c r="AD14" s="202">
        <f t="shared" ref="AD14:AD20" si="11">IF(AND(T14=0,W14=0),0,IF(AND(T14=0,W14&gt;0),1,IF(AND(T14=0,W14&lt;0),-1,(W14-T14)/ABS(T14))))</f>
        <v>0</v>
      </c>
    </row>
    <row r="15" spans="1:30" ht="15" customHeight="1" x14ac:dyDescent="0.35">
      <c r="A15" s="220" t="s">
        <v>525</v>
      </c>
      <c r="B15" s="987" t="s">
        <v>526</v>
      </c>
      <c r="C15" s="942">
        <v>0</v>
      </c>
      <c r="D15" s="943">
        <v>0</v>
      </c>
      <c r="E15" s="994">
        <f t="shared" ref="E15:E19" si="12">SUM(C15:D15)</f>
        <v>0</v>
      </c>
      <c r="F15" s="942">
        <v>0</v>
      </c>
      <c r="G15" s="943">
        <v>0</v>
      </c>
      <c r="H15" s="994">
        <f t="shared" si="0"/>
        <v>0</v>
      </c>
      <c r="I15" s="942">
        <v>0</v>
      </c>
      <c r="J15" s="943">
        <v>0</v>
      </c>
      <c r="K15" s="994">
        <f t="shared" si="1"/>
        <v>0</v>
      </c>
      <c r="L15" s="942">
        <v>0</v>
      </c>
      <c r="M15" s="943">
        <v>0</v>
      </c>
      <c r="N15" s="994">
        <f t="shared" si="2"/>
        <v>0</v>
      </c>
      <c r="O15" s="942">
        <v>0</v>
      </c>
      <c r="P15" s="943">
        <v>0</v>
      </c>
      <c r="Q15" s="994">
        <f t="shared" si="3"/>
        <v>0</v>
      </c>
      <c r="R15" s="942">
        <v>0</v>
      </c>
      <c r="S15" s="943">
        <v>0</v>
      </c>
      <c r="T15" s="994">
        <f t="shared" si="4"/>
        <v>0</v>
      </c>
      <c r="U15" s="942">
        <v>0</v>
      </c>
      <c r="V15" s="943">
        <v>0</v>
      </c>
      <c r="W15" s="995">
        <f t="shared" si="5"/>
        <v>0</v>
      </c>
      <c r="X15" s="424"/>
      <c r="Y15" s="200">
        <f t="shared" si="6"/>
        <v>0</v>
      </c>
      <c r="Z15" s="201">
        <f t="shared" si="7"/>
        <v>0</v>
      </c>
      <c r="AA15" s="201">
        <f t="shared" si="8"/>
        <v>0</v>
      </c>
      <c r="AB15" s="201">
        <f t="shared" si="9"/>
        <v>0</v>
      </c>
      <c r="AC15" s="201">
        <f t="shared" si="10"/>
        <v>0</v>
      </c>
      <c r="AD15" s="202">
        <f t="shared" si="11"/>
        <v>0</v>
      </c>
    </row>
    <row r="16" spans="1:30" ht="15" customHeight="1" x14ac:dyDescent="0.35">
      <c r="A16" s="220" t="s">
        <v>527</v>
      </c>
      <c r="B16" s="987" t="s">
        <v>528</v>
      </c>
      <c r="C16" s="942">
        <v>0</v>
      </c>
      <c r="D16" s="943">
        <v>0</v>
      </c>
      <c r="E16" s="994">
        <f t="shared" si="12"/>
        <v>0</v>
      </c>
      <c r="F16" s="942">
        <v>0</v>
      </c>
      <c r="G16" s="943">
        <v>0</v>
      </c>
      <c r="H16" s="994">
        <f t="shared" si="0"/>
        <v>0</v>
      </c>
      <c r="I16" s="942">
        <v>0</v>
      </c>
      <c r="J16" s="943">
        <v>0</v>
      </c>
      <c r="K16" s="994">
        <f t="shared" si="1"/>
        <v>0</v>
      </c>
      <c r="L16" s="942">
        <v>0</v>
      </c>
      <c r="M16" s="943">
        <v>0</v>
      </c>
      <c r="N16" s="994">
        <f t="shared" si="2"/>
        <v>0</v>
      </c>
      <c r="O16" s="942">
        <v>0</v>
      </c>
      <c r="P16" s="943">
        <v>0</v>
      </c>
      <c r="Q16" s="994">
        <f t="shared" si="3"/>
        <v>0</v>
      </c>
      <c r="R16" s="942">
        <v>0</v>
      </c>
      <c r="S16" s="943">
        <v>0</v>
      </c>
      <c r="T16" s="994">
        <f t="shared" si="4"/>
        <v>0</v>
      </c>
      <c r="U16" s="942">
        <v>0</v>
      </c>
      <c r="V16" s="943">
        <v>0</v>
      </c>
      <c r="W16" s="995">
        <f t="shared" si="5"/>
        <v>0</v>
      </c>
      <c r="X16" s="424"/>
      <c r="Y16" s="200">
        <f t="shared" si="6"/>
        <v>0</v>
      </c>
      <c r="Z16" s="201">
        <f t="shared" si="7"/>
        <v>0</v>
      </c>
      <c r="AA16" s="201">
        <f t="shared" si="8"/>
        <v>0</v>
      </c>
      <c r="AB16" s="201">
        <f t="shared" si="9"/>
        <v>0</v>
      </c>
      <c r="AC16" s="201">
        <f t="shared" si="10"/>
        <v>0</v>
      </c>
      <c r="AD16" s="202">
        <f t="shared" si="11"/>
        <v>0</v>
      </c>
    </row>
    <row r="17" spans="1:30" ht="15" customHeight="1" x14ac:dyDescent="0.35">
      <c r="A17" s="220" t="s">
        <v>529</v>
      </c>
      <c r="B17" s="987" t="s">
        <v>530</v>
      </c>
      <c r="C17" s="942">
        <v>0</v>
      </c>
      <c r="D17" s="943">
        <v>0</v>
      </c>
      <c r="E17" s="994">
        <f t="shared" si="12"/>
        <v>0</v>
      </c>
      <c r="F17" s="942">
        <v>0</v>
      </c>
      <c r="G17" s="943">
        <v>0</v>
      </c>
      <c r="H17" s="994">
        <f t="shared" si="0"/>
        <v>0</v>
      </c>
      <c r="I17" s="942">
        <v>0</v>
      </c>
      <c r="J17" s="943">
        <v>0</v>
      </c>
      <c r="K17" s="994">
        <f t="shared" si="1"/>
        <v>0</v>
      </c>
      <c r="L17" s="942">
        <v>0</v>
      </c>
      <c r="M17" s="943">
        <v>0</v>
      </c>
      <c r="N17" s="994">
        <f t="shared" si="2"/>
        <v>0</v>
      </c>
      <c r="O17" s="942">
        <v>0</v>
      </c>
      <c r="P17" s="943">
        <v>0</v>
      </c>
      <c r="Q17" s="994">
        <f t="shared" si="3"/>
        <v>0</v>
      </c>
      <c r="R17" s="942">
        <v>0</v>
      </c>
      <c r="S17" s="943">
        <v>0</v>
      </c>
      <c r="T17" s="994">
        <f t="shared" si="4"/>
        <v>0</v>
      </c>
      <c r="U17" s="942">
        <v>0</v>
      </c>
      <c r="V17" s="943">
        <v>0</v>
      </c>
      <c r="W17" s="995">
        <f t="shared" si="5"/>
        <v>0</v>
      </c>
      <c r="X17" s="424"/>
      <c r="Y17" s="200">
        <f t="shared" si="6"/>
        <v>0</v>
      </c>
      <c r="Z17" s="201">
        <f t="shared" si="7"/>
        <v>0</v>
      </c>
      <c r="AA17" s="201">
        <f t="shared" si="8"/>
        <v>0</v>
      </c>
      <c r="AB17" s="201">
        <f t="shared" si="9"/>
        <v>0</v>
      </c>
      <c r="AC17" s="201">
        <f t="shared" si="10"/>
        <v>0</v>
      </c>
      <c r="AD17" s="202">
        <f t="shared" si="11"/>
        <v>0</v>
      </c>
    </row>
    <row r="18" spans="1:30" ht="15" customHeight="1" x14ac:dyDescent="0.35">
      <c r="A18" s="220" t="s">
        <v>531</v>
      </c>
      <c r="B18" s="987" t="s">
        <v>532</v>
      </c>
      <c r="C18" s="942">
        <v>0</v>
      </c>
      <c r="D18" s="943">
        <v>0</v>
      </c>
      <c r="E18" s="994">
        <f t="shared" si="12"/>
        <v>0</v>
      </c>
      <c r="F18" s="942">
        <v>0</v>
      </c>
      <c r="G18" s="943">
        <v>0</v>
      </c>
      <c r="H18" s="994">
        <f t="shared" si="0"/>
        <v>0</v>
      </c>
      <c r="I18" s="942">
        <v>0</v>
      </c>
      <c r="J18" s="943">
        <v>0</v>
      </c>
      <c r="K18" s="994">
        <f t="shared" si="1"/>
        <v>0</v>
      </c>
      <c r="L18" s="942">
        <v>0</v>
      </c>
      <c r="M18" s="943">
        <v>0</v>
      </c>
      <c r="N18" s="994">
        <f t="shared" si="2"/>
        <v>0</v>
      </c>
      <c r="O18" s="942">
        <v>0</v>
      </c>
      <c r="P18" s="943">
        <v>0</v>
      </c>
      <c r="Q18" s="994">
        <f t="shared" si="3"/>
        <v>0</v>
      </c>
      <c r="R18" s="942">
        <v>0</v>
      </c>
      <c r="S18" s="943">
        <v>0</v>
      </c>
      <c r="T18" s="994">
        <f t="shared" si="4"/>
        <v>0</v>
      </c>
      <c r="U18" s="942">
        <v>0</v>
      </c>
      <c r="V18" s="943">
        <v>0</v>
      </c>
      <c r="W18" s="995">
        <f t="shared" si="5"/>
        <v>0</v>
      </c>
      <c r="X18" s="424"/>
      <c r="Y18" s="200">
        <f t="shared" si="6"/>
        <v>0</v>
      </c>
      <c r="Z18" s="201">
        <f t="shared" si="7"/>
        <v>0</v>
      </c>
      <c r="AA18" s="201">
        <f t="shared" si="8"/>
        <v>0</v>
      </c>
      <c r="AB18" s="201">
        <f t="shared" si="9"/>
        <v>0</v>
      </c>
      <c r="AC18" s="201">
        <f t="shared" si="10"/>
        <v>0</v>
      </c>
      <c r="AD18" s="202">
        <f t="shared" si="11"/>
        <v>0</v>
      </c>
    </row>
    <row r="19" spans="1:30" ht="15" customHeight="1" x14ac:dyDescent="0.35">
      <c r="A19" s="269" t="s">
        <v>533</v>
      </c>
      <c r="B19" s="988" t="s">
        <v>534</v>
      </c>
      <c r="C19" s="942">
        <v>0</v>
      </c>
      <c r="D19" s="943">
        <v>0</v>
      </c>
      <c r="E19" s="994">
        <f t="shared" si="12"/>
        <v>0</v>
      </c>
      <c r="F19" s="947">
        <v>0</v>
      </c>
      <c r="G19" s="948">
        <v>0</v>
      </c>
      <c r="H19" s="996">
        <f t="shared" si="0"/>
        <v>0</v>
      </c>
      <c r="I19" s="947">
        <v>0</v>
      </c>
      <c r="J19" s="948">
        <v>0</v>
      </c>
      <c r="K19" s="996">
        <f t="shared" si="1"/>
        <v>0</v>
      </c>
      <c r="L19" s="947">
        <v>0</v>
      </c>
      <c r="M19" s="948">
        <v>0</v>
      </c>
      <c r="N19" s="996">
        <f t="shared" si="2"/>
        <v>0</v>
      </c>
      <c r="O19" s="947">
        <v>0</v>
      </c>
      <c r="P19" s="948">
        <v>0</v>
      </c>
      <c r="Q19" s="996">
        <f t="shared" si="3"/>
        <v>0</v>
      </c>
      <c r="R19" s="947">
        <v>0</v>
      </c>
      <c r="S19" s="948">
        <v>0</v>
      </c>
      <c r="T19" s="996">
        <f t="shared" si="4"/>
        <v>0</v>
      </c>
      <c r="U19" s="947">
        <v>0</v>
      </c>
      <c r="V19" s="948">
        <v>0</v>
      </c>
      <c r="W19" s="997">
        <f t="shared" si="5"/>
        <v>0</v>
      </c>
      <c r="X19" s="424"/>
      <c r="Y19" s="200">
        <f t="shared" si="6"/>
        <v>0</v>
      </c>
      <c r="Z19" s="201">
        <f t="shared" si="7"/>
        <v>0</v>
      </c>
      <c r="AA19" s="201">
        <f t="shared" si="8"/>
        <v>0</v>
      </c>
      <c r="AB19" s="201">
        <f t="shared" si="9"/>
        <v>0</v>
      </c>
      <c r="AC19" s="201">
        <f t="shared" si="10"/>
        <v>0</v>
      </c>
      <c r="AD19" s="202">
        <f t="shared" si="11"/>
        <v>0</v>
      </c>
    </row>
    <row r="20" spans="1:30" ht="15" customHeight="1" x14ac:dyDescent="0.35">
      <c r="A20" s="267" t="s">
        <v>535</v>
      </c>
      <c r="B20" s="1105" t="s">
        <v>562</v>
      </c>
      <c r="C20" s="952">
        <f t="shared" ref="C20:W20" si="13">SUM(C13:C19)</f>
        <v>0</v>
      </c>
      <c r="D20" s="953">
        <f t="shared" si="13"/>
        <v>0</v>
      </c>
      <c r="E20" s="998">
        <f>SUM(E13:E19)</f>
        <v>0</v>
      </c>
      <c r="F20" s="952">
        <f t="shared" si="13"/>
        <v>0</v>
      </c>
      <c r="G20" s="953">
        <f t="shared" si="13"/>
        <v>0</v>
      </c>
      <c r="H20" s="998">
        <f t="shared" si="13"/>
        <v>0</v>
      </c>
      <c r="I20" s="952">
        <f t="shared" si="13"/>
        <v>0</v>
      </c>
      <c r="J20" s="953">
        <f t="shared" si="13"/>
        <v>0</v>
      </c>
      <c r="K20" s="998">
        <f t="shared" si="13"/>
        <v>0</v>
      </c>
      <c r="L20" s="952">
        <f t="shared" si="13"/>
        <v>0</v>
      </c>
      <c r="M20" s="953">
        <f t="shared" si="13"/>
        <v>0</v>
      </c>
      <c r="N20" s="998">
        <f t="shared" si="13"/>
        <v>0</v>
      </c>
      <c r="O20" s="952">
        <f t="shared" si="13"/>
        <v>0</v>
      </c>
      <c r="P20" s="953">
        <f t="shared" si="13"/>
        <v>0</v>
      </c>
      <c r="Q20" s="998">
        <f t="shared" si="13"/>
        <v>0</v>
      </c>
      <c r="R20" s="952">
        <f t="shared" si="13"/>
        <v>0</v>
      </c>
      <c r="S20" s="953">
        <f t="shared" si="13"/>
        <v>0</v>
      </c>
      <c r="T20" s="998">
        <f t="shared" si="13"/>
        <v>0</v>
      </c>
      <c r="U20" s="952">
        <f t="shared" si="13"/>
        <v>0</v>
      </c>
      <c r="V20" s="953">
        <f t="shared" si="13"/>
        <v>0</v>
      </c>
      <c r="W20" s="999">
        <f t="shared" si="13"/>
        <v>0</v>
      </c>
      <c r="X20" s="424"/>
      <c r="Y20" s="313">
        <f t="shared" si="6"/>
        <v>0</v>
      </c>
      <c r="Z20" s="311">
        <f t="shared" si="7"/>
        <v>0</v>
      </c>
      <c r="AA20" s="311">
        <f t="shared" si="8"/>
        <v>0</v>
      </c>
      <c r="AB20" s="311">
        <f t="shared" si="9"/>
        <v>0</v>
      </c>
      <c r="AC20" s="311">
        <f t="shared" si="10"/>
        <v>0</v>
      </c>
      <c r="AD20" s="314">
        <f t="shared" si="11"/>
        <v>0</v>
      </c>
    </row>
    <row r="21" spans="1:30" ht="15" customHeight="1" x14ac:dyDescent="0.35">
      <c r="A21" s="273"/>
      <c r="B21" s="956"/>
      <c r="C21" s="928"/>
      <c r="D21" s="928"/>
      <c r="E21" s="928"/>
      <c r="F21" s="928"/>
      <c r="G21" s="928"/>
      <c r="H21" s="928"/>
      <c r="I21" s="928"/>
      <c r="J21" s="928"/>
      <c r="K21" s="928"/>
      <c r="L21" s="928"/>
      <c r="M21" s="928"/>
      <c r="N21" s="928"/>
      <c r="O21" s="928"/>
      <c r="P21" s="928"/>
      <c r="Q21" s="928"/>
      <c r="R21" s="928"/>
      <c r="S21" s="928"/>
      <c r="T21" s="928"/>
      <c r="U21" s="928"/>
      <c r="V21" s="928"/>
      <c r="W21" s="928"/>
      <c r="X21" s="424"/>
      <c r="Y21" s="397"/>
      <c r="Z21" s="398"/>
      <c r="AA21" s="398"/>
      <c r="AB21" s="398"/>
      <c r="AC21" s="398"/>
      <c r="AD21" s="399"/>
    </row>
    <row r="22" spans="1:30" ht="15" customHeight="1" x14ac:dyDescent="0.35">
      <c r="A22" s="264" t="s">
        <v>118</v>
      </c>
      <c r="B22" s="1098" t="s">
        <v>537</v>
      </c>
      <c r="C22" s="324" t="s">
        <v>561</v>
      </c>
      <c r="D22" s="324" t="s">
        <v>561</v>
      </c>
      <c r="E22" s="937" t="s">
        <v>561</v>
      </c>
      <c r="F22" s="324" t="s">
        <v>561</v>
      </c>
      <c r="G22" s="324" t="s">
        <v>561</v>
      </c>
      <c r="H22" s="937" t="s">
        <v>561</v>
      </c>
      <c r="I22" s="324" t="s">
        <v>561</v>
      </c>
      <c r="J22" s="324" t="s">
        <v>561</v>
      </c>
      <c r="K22" s="937" t="s">
        <v>561</v>
      </c>
      <c r="L22" s="324" t="s">
        <v>561</v>
      </c>
      <c r="M22" s="324" t="s">
        <v>561</v>
      </c>
      <c r="N22" s="937" t="s">
        <v>561</v>
      </c>
      <c r="O22" s="324" t="s">
        <v>561</v>
      </c>
      <c r="P22" s="324" t="s">
        <v>561</v>
      </c>
      <c r="Q22" s="937" t="s">
        <v>561</v>
      </c>
      <c r="R22" s="324" t="s">
        <v>561</v>
      </c>
      <c r="S22" s="324" t="s">
        <v>561</v>
      </c>
      <c r="T22" s="937" t="s">
        <v>561</v>
      </c>
      <c r="U22" s="324" t="s">
        <v>561</v>
      </c>
      <c r="V22" s="324" t="s">
        <v>561</v>
      </c>
      <c r="W22" s="937" t="s">
        <v>561</v>
      </c>
      <c r="X22" s="424"/>
      <c r="Y22" s="400"/>
      <c r="Z22" s="401"/>
      <c r="AA22" s="401"/>
      <c r="AB22" s="401"/>
      <c r="AC22" s="401"/>
      <c r="AD22" s="402"/>
    </row>
    <row r="23" spans="1:30" ht="15" customHeight="1" x14ac:dyDescent="0.35">
      <c r="A23" s="265" t="s">
        <v>538</v>
      </c>
      <c r="B23" s="986" t="s">
        <v>522</v>
      </c>
      <c r="C23" s="1000">
        <v>0</v>
      </c>
      <c r="D23" s="1001">
        <v>0</v>
      </c>
      <c r="E23" s="1002">
        <f>SUM(C23:D23)</f>
        <v>0</v>
      </c>
      <c r="F23" s="1000">
        <v>0</v>
      </c>
      <c r="G23" s="1001">
        <v>0</v>
      </c>
      <c r="H23" s="1002">
        <f t="shared" ref="H23:H29" si="14">SUM(F23:G23)</f>
        <v>0</v>
      </c>
      <c r="I23" s="1000">
        <v>0</v>
      </c>
      <c r="J23" s="1001">
        <v>0</v>
      </c>
      <c r="K23" s="1002">
        <f t="shared" ref="K23:K29" si="15">SUM(I23:J23)</f>
        <v>0</v>
      </c>
      <c r="L23" s="1000">
        <v>0</v>
      </c>
      <c r="M23" s="1001">
        <v>0</v>
      </c>
      <c r="N23" s="1002">
        <f t="shared" ref="N23:N29" si="16">SUM(L23:M23)</f>
        <v>0</v>
      </c>
      <c r="O23" s="1000">
        <v>0</v>
      </c>
      <c r="P23" s="1001">
        <v>0</v>
      </c>
      <c r="Q23" s="1002">
        <f t="shared" ref="Q23:Q29" si="17">SUM(O23:P23)</f>
        <v>0</v>
      </c>
      <c r="R23" s="1000">
        <v>0</v>
      </c>
      <c r="S23" s="1001">
        <v>0</v>
      </c>
      <c r="T23" s="1002">
        <f t="shared" ref="T23:T29" si="18">SUM(R23:S23)</f>
        <v>0</v>
      </c>
      <c r="U23" s="1000">
        <v>0</v>
      </c>
      <c r="V23" s="1001">
        <v>0</v>
      </c>
      <c r="W23" s="1003">
        <f t="shared" ref="W23:W29" si="19">SUM(U23:V23)</f>
        <v>0</v>
      </c>
      <c r="X23" s="424"/>
      <c r="Y23" s="312">
        <f t="shared" ref="Y23:Y30" si="20">IF(AND(E23=0,H23=0),0,IF(AND(E23=0,H23&gt;0),1,IF(AND(E23=0,H23&lt;0),-1,(H23-E23)/ABS(E23))))</f>
        <v>0</v>
      </c>
      <c r="Z23" s="309">
        <f t="shared" ref="Z23:Z30" si="21">IF(AND(H23=0,K23=0),0,IF(AND(H23=0,K23&gt;0),1,IF(AND(H23=0,K23&lt;0),-1,(K23-H23)/ABS(H23))))</f>
        <v>0</v>
      </c>
      <c r="AA23" s="309">
        <f t="shared" ref="AA23:AA30" si="22">IF(AND(K23=0,N23=0),0,IF(AND(K23=0,N23&gt;0),1,IF(AND(K23=0,N23&lt;0),-1,(N23-K23)/ABS(K23))))</f>
        <v>0</v>
      </c>
      <c r="AB23" s="309">
        <f t="shared" ref="AB23:AB30" si="23">IF(AND(N23=0,Q23=0),0,IF(AND(N23=0,Q23&gt;0),1,IF(AND(N23=0,Q23&lt;0),-1,(Q23-N23)/ABS(N23))))</f>
        <v>0</v>
      </c>
      <c r="AC23" s="309">
        <f t="shared" ref="AC23:AC30" si="24">IF(AND(Q23=0,T23=0),0,IF(AND(Q23=0,T23&gt;0),1,IF(AND(Q23=0,T23&lt;0),-1,(T23-Q23)/ABS(Q23))))</f>
        <v>0</v>
      </c>
      <c r="AD23" s="310">
        <f t="shared" ref="AD23:AD30" si="25">IF(AND(T23=0,W23=0),0,IF(AND(T23=0,W23&gt;0),1,IF(AND(T23=0,W23&lt;0),-1,(W23-T23)/ABS(T23))))</f>
        <v>0</v>
      </c>
    </row>
    <row r="24" spans="1:30" ht="15" customHeight="1" x14ac:dyDescent="0.35">
      <c r="A24" s="220" t="s">
        <v>539</v>
      </c>
      <c r="B24" s="987" t="s">
        <v>524</v>
      </c>
      <c r="C24" s="1004">
        <v>0</v>
      </c>
      <c r="D24" s="1005">
        <v>0</v>
      </c>
      <c r="E24" s="1006">
        <f>SUM(C24:D24)</f>
        <v>0</v>
      </c>
      <c r="F24" s="1004">
        <v>0</v>
      </c>
      <c r="G24" s="1005">
        <v>0</v>
      </c>
      <c r="H24" s="1006">
        <f t="shared" si="14"/>
        <v>0</v>
      </c>
      <c r="I24" s="1004">
        <v>0</v>
      </c>
      <c r="J24" s="1005">
        <v>0</v>
      </c>
      <c r="K24" s="1006">
        <f t="shared" si="15"/>
        <v>0</v>
      </c>
      <c r="L24" s="1004">
        <v>0</v>
      </c>
      <c r="M24" s="1005">
        <v>0</v>
      </c>
      <c r="N24" s="1006">
        <f t="shared" si="16"/>
        <v>0</v>
      </c>
      <c r="O24" s="1004">
        <v>0</v>
      </c>
      <c r="P24" s="1005">
        <v>0</v>
      </c>
      <c r="Q24" s="1006">
        <f t="shared" si="17"/>
        <v>0</v>
      </c>
      <c r="R24" s="1004">
        <v>0</v>
      </c>
      <c r="S24" s="1005">
        <v>0</v>
      </c>
      <c r="T24" s="1006">
        <f t="shared" si="18"/>
        <v>0</v>
      </c>
      <c r="U24" s="1004">
        <v>0</v>
      </c>
      <c r="V24" s="1005">
        <v>0</v>
      </c>
      <c r="W24" s="1007">
        <f t="shared" si="19"/>
        <v>0</v>
      </c>
      <c r="X24" s="424"/>
      <c r="Y24" s="200">
        <f t="shared" si="20"/>
        <v>0</v>
      </c>
      <c r="Z24" s="201">
        <f t="shared" si="21"/>
        <v>0</v>
      </c>
      <c r="AA24" s="201">
        <f t="shared" si="22"/>
        <v>0</v>
      </c>
      <c r="AB24" s="201">
        <f t="shared" si="23"/>
        <v>0</v>
      </c>
      <c r="AC24" s="201">
        <f t="shared" si="24"/>
        <v>0</v>
      </c>
      <c r="AD24" s="202">
        <f t="shared" si="25"/>
        <v>0</v>
      </c>
    </row>
    <row r="25" spans="1:30" ht="15" customHeight="1" x14ac:dyDescent="0.35">
      <c r="A25" s="220" t="s">
        <v>540</v>
      </c>
      <c r="B25" s="987" t="s">
        <v>526</v>
      </c>
      <c r="C25" s="1004">
        <v>0</v>
      </c>
      <c r="D25" s="1005">
        <v>0</v>
      </c>
      <c r="E25" s="1006">
        <f t="shared" ref="E25:E29" si="26">SUM(C25:D25)</f>
        <v>0</v>
      </c>
      <c r="F25" s="1004">
        <v>0</v>
      </c>
      <c r="G25" s="1005">
        <v>0</v>
      </c>
      <c r="H25" s="1006">
        <f t="shared" si="14"/>
        <v>0</v>
      </c>
      <c r="I25" s="1004">
        <v>0</v>
      </c>
      <c r="J25" s="1005">
        <v>0</v>
      </c>
      <c r="K25" s="1006">
        <f t="shared" si="15"/>
        <v>0</v>
      </c>
      <c r="L25" s="1004">
        <v>0</v>
      </c>
      <c r="M25" s="1005">
        <v>0</v>
      </c>
      <c r="N25" s="1006">
        <f t="shared" si="16"/>
        <v>0</v>
      </c>
      <c r="O25" s="1004">
        <v>0</v>
      </c>
      <c r="P25" s="1005">
        <v>0</v>
      </c>
      <c r="Q25" s="1006">
        <f t="shared" si="17"/>
        <v>0</v>
      </c>
      <c r="R25" s="1004">
        <v>0</v>
      </c>
      <c r="S25" s="1005">
        <v>0</v>
      </c>
      <c r="T25" s="1006">
        <f t="shared" si="18"/>
        <v>0</v>
      </c>
      <c r="U25" s="1004">
        <v>0</v>
      </c>
      <c r="V25" s="1005">
        <v>0</v>
      </c>
      <c r="W25" s="1007">
        <f t="shared" si="19"/>
        <v>0</v>
      </c>
      <c r="X25" s="424"/>
      <c r="Y25" s="200">
        <f t="shared" si="20"/>
        <v>0</v>
      </c>
      <c r="Z25" s="201">
        <f t="shared" si="21"/>
        <v>0</v>
      </c>
      <c r="AA25" s="201">
        <f t="shared" si="22"/>
        <v>0</v>
      </c>
      <c r="AB25" s="201">
        <f t="shared" si="23"/>
        <v>0</v>
      </c>
      <c r="AC25" s="201">
        <f t="shared" si="24"/>
        <v>0</v>
      </c>
      <c r="AD25" s="202">
        <f t="shared" si="25"/>
        <v>0</v>
      </c>
    </row>
    <row r="26" spans="1:30" ht="15" customHeight="1" x14ac:dyDescent="0.35">
      <c r="A26" s="220" t="s">
        <v>541</v>
      </c>
      <c r="B26" s="987" t="s">
        <v>528</v>
      </c>
      <c r="C26" s="1004">
        <v>0</v>
      </c>
      <c r="D26" s="1005">
        <v>0</v>
      </c>
      <c r="E26" s="1006">
        <f t="shared" si="26"/>
        <v>0</v>
      </c>
      <c r="F26" s="1004">
        <v>0</v>
      </c>
      <c r="G26" s="1005">
        <v>0</v>
      </c>
      <c r="H26" s="1006">
        <f t="shared" si="14"/>
        <v>0</v>
      </c>
      <c r="I26" s="1004">
        <v>0</v>
      </c>
      <c r="J26" s="1005">
        <v>0</v>
      </c>
      <c r="K26" s="1006">
        <f t="shared" si="15"/>
        <v>0</v>
      </c>
      <c r="L26" s="1004">
        <v>0</v>
      </c>
      <c r="M26" s="1005">
        <v>0</v>
      </c>
      <c r="N26" s="1006">
        <f t="shared" si="16"/>
        <v>0</v>
      </c>
      <c r="O26" s="1004">
        <v>0</v>
      </c>
      <c r="P26" s="1005">
        <v>0</v>
      </c>
      <c r="Q26" s="1006">
        <f t="shared" si="17"/>
        <v>0</v>
      </c>
      <c r="R26" s="1004">
        <v>0</v>
      </c>
      <c r="S26" s="1005">
        <v>0</v>
      </c>
      <c r="T26" s="1006">
        <f t="shared" si="18"/>
        <v>0</v>
      </c>
      <c r="U26" s="1004">
        <v>0</v>
      </c>
      <c r="V26" s="1005">
        <v>0</v>
      </c>
      <c r="W26" s="1007">
        <f t="shared" si="19"/>
        <v>0</v>
      </c>
      <c r="X26" s="424"/>
      <c r="Y26" s="200">
        <f t="shared" si="20"/>
        <v>0</v>
      </c>
      <c r="Z26" s="201">
        <f t="shared" si="21"/>
        <v>0</v>
      </c>
      <c r="AA26" s="201">
        <f t="shared" si="22"/>
        <v>0</v>
      </c>
      <c r="AB26" s="201">
        <f t="shared" si="23"/>
        <v>0</v>
      </c>
      <c r="AC26" s="201">
        <f t="shared" si="24"/>
        <v>0</v>
      </c>
      <c r="AD26" s="202">
        <f t="shared" si="25"/>
        <v>0</v>
      </c>
    </row>
    <row r="27" spans="1:30" ht="15" customHeight="1" x14ac:dyDescent="0.35">
      <c r="A27" s="220" t="s">
        <v>542</v>
      </c>
      <c r="B27" s="987" t="s">
        <v>530</v>
      </c>
      <c r="C27" s="1004">
        <v>0</v>
      </c>
      <c r="D27" s="1005">
        <v>0</v>
      </c>
      <c r="E27" s="1006">
        <f t="shared" si="26"/>
        <v>0</v>
      </c>
      <c r="F27" s="1004">
        <v>0</v>
      </c>
      <c r="G27" s="1005">
        <v>0</v>
      </c>
      <c r="H27" s="1006">
        <f t="shared" si="14"/>
        <v>0</v>
      </c>
      <c r="I27" s="1004">
        <v>0</v>
      </c>
      <c r="J27" s="1005">
        <v>0</v>
      </c>
      <c r="K27" s="1006">
        <f t="shared" si="15"/>
        <v>0</v>
      </c>
      <c r="L27" s="1004">
        <v>0</v>
      </c>
      <c r="M27" s="1005">
        <v>0</v>
      </c>
      <c r="N27" s="1006">
        <f t="shared" si="16"/>
        <v>0</v>
      </c>
      <c r="O27" s="1004">
        <v>0</v>
      </c>
      <c r="P27" s="1005">
        <v>0</v>
      </c>
      <c r="Q27" s="1006">
        <f t="shared" si="17"/>
        <v>0</v>
      </c>
      <c r="R27" s="1004">
        <v>0</v>
      </c>
      <c r="S27" s="1005">
        <v>0</v>
      </c>
      <c r="T27" s="1006">
        <f t="shared" si="18"/>
        <v>0</v>
      </c>
      <c r="U27" s="1004">
        <v>0</v>
      </c>
      <c r="V27" s="1005">
        <v>0</v>
      </c>
      <c r="W27" s="1007">
        <f t="shared" si="19"/>
        <v>0</v>
      </c>
      <c r="X27" s="424"/>
      <c r="Y27" s="200">
        <f t="shared" si="20"/>
        <v>0</v>
      </c>
      <c r="Z27" s="201">
        <f t="shared" si="21"/>
        <v>0</v>
      </c>
      <c r="AA27" s="201">
        <f t="shared" si="22"/>
        <v>0</v>
      </c>
      <c r="AB27" s="201">
        <f t="shared" si="23"/>
        <v>0</v>
      </c>
      <c r="AC27" s="201">
        <f t="shared" si="24"/>
        <v>0</v>
      </c>
      <c r="AD27" s="202">
        <f t="shared" si="25"/>
        <v>0</v>
      </c>
    </row>
    <row r="28" spans="1:30" ht="15" customHeight="1" x14ac:dyDescent="0.35">
      <c r="A28" s="220" t="s">
        <v>543</v>
      </c>
      <c r="B28" s="987" t="s">
        <v>532</v>
      </c>
      <c r="C28" s="1004">
        <v>0</v>
      </c>
      <c r="D28" s="1005">
        <v>0</v>
      </c>
      <c r="E28" s="1006">
        <f t="shared" si="26"/>
        <v>0</v>
      </c>
      <c r="F28" s="1004">
        <v>0</v>
      </c>
      <c r="G28" s="1005">
        <v>0</v>
      </c>
      <c r="H28" s="1006">
        <f>SUM(F28:G28)</f>
        <v>0</v>
      </c>
      <c r="I28" s="1004">
        <v>0</v>
      </c>
      <c r="J28" s="1005">
        <v>0</v>
      </c>
      <c r="K28" s="1006">
        <f t="shared" si="15"/>
        <v>0</v>
      </c>
      <c r="L28" s="1004">
        <v>0</v>
      </c>
      <c r="M28" s="1005">
        <v>0</v>
      </c>
      <c r="N28" s="1006">
        <f t="shared" si="16"/>
        <v>0</v>
      </c>
      <c r="O28" s="1004">
        <v>0</v>
      </c>
      <c r="P28" s="1005">
        <v>0</v>
      </c>
      <c r="Q28" s="1006">
        <f t="shared" si="17"/>
        <v>0</v>
      </c>
      <c r="R28" s="1004">
        <v>0</v>
      </c>
      <c r="S28" s="1005">
        <v>0</v>
      </c>
      <c r="T28" s="1006">
        <f t="shared" si="18"/>
        <v>0</v>
      </c>
      <c r="U28" s="1004">
        <v>0</v>
      </c>
      <c r="V28" s="1005">
        <v>0</v>
      </c>
      <c r="W28" s="1007">
        <f t="shared" si="19"/>
        <v>0</v>
      </c>
      <c r="X28" s="424"/>
      <c r="Y28" s="200">
        <f t="shared" si="20"/>
        <v>0</v>
      </c>
      <c r="Z28" s="201">
        <f t="shared" si="21"/>
        <v>0</v>
      </c>
      <c r="AA28" s="201">
        <f t="shared" si="22"/>
        <v>0</v>
      </c>
      <c r="AB28" s="201">
        <f t="shared" si="23"/>
        <v>0</v>
      </c>
      <c r="AC28" s="201">
        <f t="shared" si="24"/>
        <v>0</v>
      </c>
      <c r="AD28" s="202">
        <f t="shared" si="25"/>
        <v>0</v>
      </c>
    </row>
    <row r="29" spans="1:30" ht="15" customHeight="1" x14ac:dyDescent="0.35">
      <c r="A29" s="269" t="s">
        <v>544</v>
      </c>
      <c r="B29" s="988" t="s">
        <v>534</v>
      </c>
      <c r="C29" s="1004">
        <v>0</v>
      </c>
      <c r="D29" s="1008">
        <v>0</v>
      </c>
      <c r="E29" s="1006">
        <f t="shared" si="26"/>
        <v>0</v>
      </c>
      <c r="F29" s="1009">
        <v>0</v>
      </c>
      <c r="G29" s="1008">
        <v>0</v>
      </c>
      <c r="H29" s="1010">
        <f t="shared" si="14"/>
        <v>0</v>
      </c>
      <c r="I29" s="1009">
        <v>0</v>
      </c>
      <c r="J29" s="1008">
        <v>0</v>
      </c>
      <c r="K29" s="1010">
        <f t="shared" si="15"/>
        <v>0</v>
      </c>
      <c r="L29" s="1009">
        <v>0</v>
      </c>
      <c r="M29" s="1008">
        <v>0</v>
      </c>
      <c r="N29" s="1010">
        <f t="shared" si="16"/>
        <v>0</v>
      </c>
      <c r="O29" s="1009">
        <v>0</v>
      </c>
      <c r="P29" s="1008">
        <v>0</v>
      </c>
      <c r="Q29" s="1010">
        <f t="shared" si="17"/>
        <v>0</v>
      </c>
      <c r="R29" s="1009">
        <v>0</v>
      </c>
      <c r="S29" s="1008">
        <v>0</v>
      </c>
      <c r="T29" s="1010">
        <f t="shared" si="18"/>
        <v>0</v>
      </c>
      <c r="U29" s="1009">
        <v>0</v>
      </c>
      <c r="V29" s="1008">
        <v>0</v>
      </c>
      <c r="W29" s="1011">
        <f t="shared" si="19"/>
        <v>0</v>
      </c>
      <c r="X29" s="424"/>
      <c r="Y29" s="200">
        <f t="shared" si="20"/>
        <v>0</v>
      </c>
      <c r="Z29" s="201">
        <f t="shared" si="21"/>
        <v>0</v>
      </c>
      <c r="AA29" s="201">
        <f t="shared" si="22"/>
        <v>0</v>
      </c>
      <c r="AB29" s="201">
        <f t="shared" si="23"/>
        <v>0</v>
      </c>
      <c r="AC29" s="201">
        <f t="shared" si="24"/>
        <v>0</v>
      </c>
      <c r="AD29" s="202">
        <f t="shared" si="25"/>
        <v>0</v>
      </c>
    </row>
    <row r="30" spans="1:30" ht="15" customHeight="1" x14ac:dyDescent="0.35">
      <c r="A30" s="267" t="s">
        <v>545</v>
      </c>
      <c r="B30" s="1106" t="s">
        <v>563</v>
      </c>
      <c r="C30" s="1012">
        <f t="shared" ref="C30:W30" si="27">SUM(C23:C29)</f>
        <v>0</v>
      </c>
      <c r="D30" s="1013">
        <f t="shared" si="27"/>
        <v>0</v>
      </c>
      <c r="E30" s="1014">
        <f>SUM(E23:E29)</f>
        <v>0</v>
      </c>
      <c r="F30" s="1012">
        <f t="shared" si="27"/>
        <v>0</v>
      </c>
      <c r="G30" s="1013">
        <f t="shared" si="27"/>
        <v>0</v>
      </c>
      <c r="H30" s="1014">
        <f t="shared" si="27"/>
        <v>0</v>
      </c>
      <c r="I30" s="1012">
        <f t="shared" si="27"/>
        <v>0</v>
      </c>
      <c r="J30" s="1013">
        <f t="shared" si="27"/>
        <v>0</v>
      </c>
      <c r="K30" s="1014">
        <f t="shared" si="27"/>
        <v>0</v>
      </c>
      <c r="L30" s="1012">
        <f t="shared" si="27"/>
        <v>0</v>
      </c>
      <c r="M30" s="1013">
        <f t="shared" si="27"/>
        <v>0</v>
      </c>
      <c r="N30" s="1014">
        <f t="shared" si="27"/>
        <v>0</v>
      </c>
      <c r="O30" s="1012">
        <f t="shared" si="27"/>
        <v>0</v>
      </c>
      <c r="P30" s="1013">
        <f t="shared" si="27"/>
        <v>0</v>
      </c>
      <c r="Q30" s="1014">
        <f t="shared" si="27"/>
        <v>0</v>
      </c>
      <c r="R30" s="1012">
        <f t="shared" si="27"/>
        <v>0</v>
      </c>
      <c r="S30" s="1013">
        <f t="shared" si="27"/>
        <v>0</v>
      </c>
      <c r="T30" s="1014">
        <f t="shared" si="27"/>
        <v>0</v>
      </c>
      <c r="U30" s="1012">
        <f t="shared" si="27"/>
        <v>0</v>
      </c>
      <c r="V30" s="1013">
        <f t="shared" si="27"/>
        <v>0</v>
      </c>
      <c r="W30" s="1015">
        <f t="shared" si="27"/>
        <v>0</v>
      </c>
      <c r="X30" s="424"/>
      <c r="Y30" s="313">
        <f t="shared" si="20"/>
        <v>0</v>
      </c>
      <c r="Z30" s="311">
        <f t="shared" si="21"/>
        <v>0</v>
      </c>
      <c r="AA30" s="311">
        <f t="shared" si="22"/>
        <v>0</v>
      </c>
      <c r="AB30" s="311">
        <f t="shared" si="23"/>
        <v>0</v>
      </c>
      <c r="AC30" s="311">
        <f t="shared" si="24"/>
        <v>0</v>
      </c>
      <c r="AD30" s="314">
        <f t="shared" si="25"/>
        <v>0</v>
      </c>
    </row>
    <row r="31" spans="1:30" ht="15" customHeight="1" x14ac:dyDescent="0.35">
      <c r="A31" s="273"/>
      <c r="B31" s="956"/>
      <c r="C31" s="1016"/>
      <c r="D31" s="1016"/>
      <c r="E31" s="1016"/>
      <c r="F31" s="1016"/>
      <c r="G31" s="1016"/>
      <c r="H31" s="1016"/>
      <c r="I31" s="1016"/>
      <c r="J31" s="1016"/>
      <c r="K31" s="1016"/>
      <c r="L31" s="1016"/>
      <c r="M31" s="1016"/>
      <c r="N31" s="1016"/>
      <c r="O31" s="1016"/>
      <c r="P31" s="1016"/>
      <c r="Q31" s="1016"/>
      <c r="R31" s="1016"/>
      <c r="S31" s="1016"/>
      <c r="T31" s="1016"/>
      <c r="U31" s="1016"/>
      <c r="V31" s="1016"/>
      <c r="W31" s="1016"/>
      <c r="X31" s="424"/>
      <c r="Y31" s="394"/>
      <c r="Z31" s="395"/>
      <c r="AA31" s="395"/>
      <c r="AB31" s="395"/>
      <c r="AC31" s="395"/>
      <c r="AD31" s="396"/>
    </row>
    <row r="32" spans="1:30" ht="15" customHeight="1" x14ac:dyDescent="0.35">
      <c r="A32" s="267" t="s">
        <v>83</v>
      </c>
      <c r="B32" s="907" t="s">
        <v>564</v>
      </c>
      <c r="C32" s="955">
        <f>C20+C30</f>
        <v>0</v>
      </c>
      <c r="D32" s="1017">
        <f>D20+D30</f>
        <v>0</v>
      </c>
      <c r="E32" s="954">
        <f>SUM(C32:D32)</f>
        <v>0</v>
      </c>
      <c r="F32" s="955">
        <f>F20+F30</f>
        <v>0</v>
      </c>
      <c r="G32" s="1017">
        <f>G20+G30</f>
        <v>0</v>
      </c>
      <c r="H32" s="954">
        <f>SUM(F32:G32)</f>
        <v>0</v>
      </c>
      <c r="I32" s="955">
        <f>I20+I30</f>
        <v>0</v>
      </c>
      <c r="J32" s="1017">
        <f>J20+J30</f>
        <v>0</v>
      </c>
      <c r="K32" s="954">
        <f>SUM(I32:J32)</f>
        <v>0</v>
      </c>
      <c r="L32" s="955">
        <f>L20+L30</f>
        <v>0</v>
      </c>
      <c r="M32" s="1017">
        <f>M20+M30</f>
        <v>0</v>
      </c>
      <c r="N32" s="954">
        <f>SUM(L32:M32)</f>
        <v>0</v>
      </c>
      <c r="O32" s="955">
        <f>O20+O30</f>
        <v>0</v>
      </c>
      <c r="P32" s="1017">
        <f>P20+P30</f>
        <v>0</v>
      </c>
      <c r="Q32" s="954">
        <f>SUM(O32:P32)</f>
        <v>0</v>
      </c>
      <c r="R32" s="955">
        <f>R20+R30</f>
        <v>0</v>
      </c>
      <c r="S32" s="1017">
        <f>S20+S30</f>
        <v>0</v>
      </c>
      <c r="T32" s="954">
        <f>SUM(R32:S32)</f>
        <v>0</v>
      </c>
      <c r="U32" s="955">
        <f>U20+U30</f>
        <v>0</v>
      </c>
      <c r="V32" s="1017">
        <f>V20+V30</f>
        <v>0</v>
      </c>
      <c r="W32" s="1017">
        <f>SUM(U32:V32)</f>
        <v>0</v>
      </c>
      <c r="X32" s="424"/>
      <c r="Y32" s="307">
        <f>IF(AND(E32=0,H32=0),0,IF(AND(E32=0,H32&gt;0),1,IF(AND(E32=0,H32&lt;0),-1,(H32-E32)/ABS(E32))))</f>
        <v>0</v>
      </c>
      <c r="Z32" s="308">
        <f>IF(AND(H32=0,K32=0),0,IF(AND(H32=0,K32&gt;0),1,IF(AND(H32=0,K32&lt;0),-1,(K32-H32)/ABS(H32))))</f>
        <v>0</v>
      </c>
      <c r="AA32" s="308">
        <f>IF(AND(K32=0,N32=0),0,IF(AND(K32=0,N32&gt;0),1,IF(AND(K32=0,N32&lt;0),-1,(N32-K32)/ABS(K32))))</f>
        <v>0</v>
      </c>
      <c r="AB32" s="308">
        <f>IF(AND(N32=0,Q32=0),0,IF(AND(N32=0,Q32&gt;0),1,IF(AND(N32=0,Q32&lt;0),-1,(Q32-N32)/ABS(N32))))</f>
        <v>0</v>
      </c>
      <c r="AC32" s="308">
        <f>IF(AND(Q32=0,T32=0),0,IF(AND(Q32=0,T32&gt;0),1,IF(AND(Q32=0,T32&lt;0),-1,(T32-Q32)/ABS(Q32))))</f>
        <v>0</v>
      </c>
      <c r="AD32" s="367">
        <f>IF(AND(T32=0,W32=0),0,IF(AND(T32=0,W32&gt;0),1,IF(AND(T32=0,W32&lt;0),-1,(W32-T32)/ABS(T32))))</f>
        <v>0</v>
      </c>
    </row>
    <row r="33" spans="1:23" ht="17.25" customHeight="1" x14ac:dyDescent="0.35">
      <c r="A33" s="1613"/>
      <c r="B33" s="1613"/>
      <c r="C33" s="1613"/>
      <c r="D33" s="1613"/>
      <c r="E33" s="1613"/>
      <c r="F33" s="1613"/>
      <c r="G33" s="1613"/>
      <c r="H33" s="1613"/>
      <c r="I33" s="1613"/>
      <c r="J33" s="1613"/>
      <c r="K33" s="1613"/>
      <c r="L33" s="1613"/>
      <c r="M33" s="1613"/>
      <c r="N33" s="1613"/>
      <c r="O33" s="1613"/>
      <c r="P33" s="1613"/>
      <c r="Q33" s="1613"/>
      <c r="R33" s="1613"/>
      <c r="S33" s="1613"/>
      <c r="T33" s="1613"/>
      <c r="U33" s="1613"/>
      <c r="V33" s="1613"/>
      <c r="W33" s="1613"/>
    </row>
    <row r="34" spans="1:23" ht="17.25" customHeight="1" x14ac:dyDescent="0.35"/>
  </sheetData>
  <sheetProtection formatCells="0" sort="0" autoFilter="0"/>
  <mergeCells count="55">
    <mergeCell ref="F6:H6"/>
    <mergeCell ref="F7:H7"/>
    <mergeCell ref="O5:Q5"/>
    <mergeCell ref="O6:Q6"/>
    <mergeCell ref="O7:Q7"/>
    <mergeCell ref="L5:N5"/>
    <mergeCell ref="L6:N6"/>
    <mergeCell ref="AD9:AD10"/>
    <mergeCell ref="Y6:AD8"/>
    <mergeCell ref="Y5:AD5"/>
    <mergeCell ref="I5:K5"/>
    <mergeCell ref="I6:K6"/>
    <mergeCell ref="I7:K7"/>
    <mergeCell ref="Y9:Y10"/>
    <mergeCell ref="Z9:Z10"/>
    <mergeCell ref="AA9:AA10"/>
    <mergeCell ref="AB9:AB10"/>
    <mergeCell ref="AC9:AC10"/>
    <mergeCell ref="W8:W10"/>
    <mergeCell ref="U6:W6"/>
    <mergeCell ref="U7:W7"/>
    <mergeCell ref="R5:T5"/>
    <mergeCell ref="R6:T6"/>
    <mergeCell ref="A33:W33"/>
    <mergeCell ref="N8:N10"/>
    <mergeCell ref="H8:H10"/>
    <mergeCell ref="T8:T10"/>
    <mergeCell ref="M8:M10"/>
    <mergeCell ref="P8:P10"/>
    <mergeCell ref="I8:I10"/>
    <mergeCell ref="J8:J10"/>
    <mergeCell ref="K8:K10"/>
    <mergeCell ref="U8:U10"/>
    <mergeCell ref="V8:V10"/>
    <mergeCell ref="L8:L10"/>
    <mergeCell ref="O8:O10"/>
    <mergeCell ref="S8:S10"/>
    <mergeCell ref="F8:F10"/>
    <mergeCell ref="G8:G10"/>
    <mergeCell ref="R7:T7"/>
    <mergeCell ref="C5:E5"/>
    <mergeCell ref="A8:B10"/>
    <mergeCell ref="C8:C10"/>
    <mergeCell ref="D8:D10"/>
    <mergeCell ref="E8:E10"/>
    <mergeCell ref="A4:B5"/>
    <mergeCell ref="C7:E7"/>
    <mergeCell ref="C4:H4"/>
    <mergeCell ref="I4:W4"/>
    <mergeCell ref="C6:E6"/>
    <mergeCell ref="U5:W5"/>
    <mergeCell ref="F5:H5"/>
    <mergeCell ref="Q8:Q10"/>
    <mergeCell ref="R8:R10"/>
    <mergeCell ref="L7:N7"/>
  </mergeCells>
  <phoneticPr fontId="28" type="noConversion"/>
  <pageMargins left="0.70866141732283472" right="0.70866141732283472" top="0.74803149606299213" bottom="0.74803149606299213" header="0.31496062992125984" footer="0.31496062992125984"/>
  <pageSetup paperSize="9" scale="48" fitToWidth="2" fitToHeight="3" orientation="landscape" r:id="rId1"/>
  <colBreaks count="1" manualBreakCount="1">
    <brk id="14" min="1" max="61"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B303B-40CB-4C62-A204-A179143B421D}">
  <sheetPr codeName="Sheet105"/>
  <dimension ref="A1:Z26"/>
  <sheetViews>
    <sheetView showGridLines="0" zoomScaleNormal="100" workbookViewId="0">
      <pane xSplit="2" ySplit="9" topLeftCell="C10" activePane="bottomRight" state="frozen"/>
      <selection pane="topRight" activeCell="D109" sqref="D109"/>
      <selection pane="bottomLeft" activeCell="D109" sqref="D109"/>
      <selection pane="bottomRight"/>
    </sheetView>
  </sheetViews>
  <sheetFormatPr defaultColWidth="9" defaultRowHeight="13.5" x14ac:dyDescent="0.35"/>
  <cols>
    <col min="1" max="1" width="5.86328125" style="544" customWidth="1"/>
    <col min="2" max="2" width="66.73046875" style="544" customWidth="1"/>
    <col min="3" max="9" width="15.73046875" style="544" customWidth="1"/>
    <col min="10" max="10" width="21.265625" style="544" customWidth="1"/>
    <col min="11" max="17" width="15.73046875" style="544" customWidth="1"/>
    <col min="18" max="18" width="21.265625" style="544" customWidth="1"/>
    <col min="19" max="19" width="11.86328125" style="544" customWidth="1"/>
    <col min="20" max="26" width="18" style="544" customWidth="1"/>
    <col min="27" max="16384" width="9" style="544"/>
  </cols>
  <sheetData>
    <row r="1" spans="1:26" customFormat="1" ht="15.75" customHeight="1" x14ac:dyDescent="0.45">
      <c r="A1" s="1474" t="s">
        <v>34</v>
      </c>
      <c r="B1" s="1474"/>
      <c r="C1" s="841"/>
      <c r="D1" s="841"/>
      <c r="E1" s="841"/>
      <c r="F1" s="841"/>
      <c r="G1" s="841"/>
      <c r="H1" s="841"/>
      <c r="I1" s="1247"/>
      <c r="J1" s="1247"/>
      <c r="K1" s="1247"/>
      <c r="L1" s="1247"/>
    </row>
    <row r="2" spans="1:26" customFormat="1" ht="14.25" x14ac:dyDescent="0.45">
      <c r="A2" s="1473" t="s">
        <v>35</v>
      </c>
      <c r="B2" s="1472"/>
      <c r="C2" s="841"/>
      <c r="D2" s="841"/>
      <c r="E2" s="841"/>
      <c r="F2" s="841"/>
      <c r="G2" s="841"/>
      <c r="H2" s="841"/>
      <c r="I2" s="1248"/>
      <c r="J2" s="1248"/>
      <c r="K2" s="1247"/>
      <c r="L2" s="1247"/>
    </row>
    <row r="3" spans="1:26" customFormat="1" ht="14.25" x14ac:dyDescent="0.45">
      <c r="A3" s="1473"/>
      <c r="B3" s="1472"/>
      <c r="C3" s="841"/>
      <c r="D3" s="841"/>
      <c r="E3" s="841"/>
      <c r="F3" s="841"/>
      <c r="G3" s="841"/>
      <c r="H3" s="841"/>
      <c r="I3" s="1248"/>
      <c r="J3" s="1248"/>
      <c r="K3" s="1247"/>
      <c r="L3" s="1247"/>
    </row>
    <row r="4" spans="1:26" x14ac:dyDescent="0.35">
      <c r="A4" s="1559" t="s">
        <v>565</v>
      </c>
      <c r="B4" s="1609"/>
      <c r="C4" s="1644" t="s">
        <v>112</v>
      </c>
      <c r="D4" s="1645"/>
      <c r="E4" s="1645"/>
      <c r="F4" s="1645"/>
      <c r="G4" s="1645"/>
      <c r="H4" s="1645"/>
      <c r="I4" s="1645"/>
      <c r="J4" s="1645"/>
      <c r="K4" s="1645"/>
      <c r="L4" s="1645"/>
      <c r="M4" s="1645"/>
      <c r="N4" s="1645"/>
      <c r="O4" s="1645"/>
      <c r="P4" s="1645"/>
      <c r="Q4" s="1645"/>
      <c r="R4" s="1646"/>
    </row>
    <row r="5" spans="1:26" ht="18.75" customHeight="1" x14ac:dyDescent="0.4">
      <c r="A5" s="1610"/>
      <c r="B5" s="1642"/>
      <c r="C5" s="1618"/>
      <c r="D5" s="1619"/>
      <c r="E5" s="1619"/>
      <c r="F5" s="1619"/>
      <c r="G5" s="1619"/>
      <c r="H5" s="1619"/>
      <c r="I5" s="1619"/>
      <c r="J5" s="1620"/>
      <c r="K5" s="1618"/>
      <c r="L5" s="1619"/>
      <c r="M5" s="1619"/>
      <c r="N5" s="1619"/>
      <c r="O5" s="1619"/>
      <c r="P5" s="1619"/>
      <c r="Q5" s="1619"/>
      <c r="R5" s="1637"/>
      <c r="U5" s="1692" t="s">
        <v>146</v>
      </c>
      <c r="V5" s="1692"/>
      <c r="W5" s="1692"/>
      <c r="X5" s="1692"/>
      <c r="Y5" s="1692"/>
    </row>
    <row r="6" spans="1:26" x14ac:dyDescent="0.35">
      <c r="A6" s="78"/>
      <c r="B6" s="79"/>
      <c r="C6" s="1572" t="s">
        <v>43</v>
      </c>
      <c r="D6" s="1573"/>
      <c r="E6" s="1573"/>
      <c r="F6" s="1573"/>
      <c r="G6" s="1573"/>
      <c r="H6" s="1573"/>
      <c r="I6" s="1573"/>
      <c r="J6" s="1574"/>
      <c r="K6" s="1572" t="s">
        <v>44</v>
      </c>
      <c r="L6" s="1573"/>
      <c r="M6" s="1573"/>
      <c r="N6" s="1573"/>
      <c r="O6" s="1573"/>
      <c r="P6" s="1573"/>
      <c r="Q6" s="1573"/>
      <c r="R6" s="1638"/>
      <c r="U6" s="1617" t="s">
        <v>147</v>
      </c>
      <c r="V6" s="1617"/>
      <c r="W6" s="1617"/>
      <c r="X6" s="1617"/>
      <c r="Y6" s="1617"/>
    </row>
    <row r="7" spans="1:26" x14ac:dyDescent="0.35">
      <c r="A7" s="78"/>
      <c r="B7" s="80" t="s">
        <v>48</v>
      </c>
      <c r="C7" s="1639"/>
      <c r="D7" s="1640"/>
      <c r="E7" s="1640"/>
      <c r="F7" s="1640"/>
      <c r="G7" s="1640"/>
      <c r="H7" s="1640"/>
      <c r="I7" s="1640"/>
      <c r="J7" s="1643"/>
      <c r="K7" s="1639"/>
      <c r="L7" s="1640"/>
      <c r="M7" s="1640"/>
      <c r="N7" s="1640"/>
      <c r="O7" s="1640"/>
      <c r="P7" s="1640"/>
      <c r="Q7" s="1640"/>
      <c r="R7" s="1641"/>
      <c r="U7" s="1617"/>
      <c r="V7" s="1617"/>
      <c r="W7" s="1617"/>
      <c r="X7" s="1617"/>
      <c r="Y7" s="1617"/>
    </row>
    <row r="8" spans="1:26" ht="78.75" customHeight="1" x14ac:dyDescent="0.35">
      <c r="A8" s="1589" t="s">
        <v>557</v>
      </c>
      <c r="B8" s="1590"/>
      <c r="C8" s="1633" t="s">
        <v>558</v>
      </c>
      <c r="D8" s="1634"/>
      <c r="E8" s="1634"/>
      <c r="F8" s="1634"/>
      <c r="G8" s="1634"/>
      <c r="H8" s="1634"/>
      <c r="I8" s="1634"/>
      <c r="J8" s="1636"/>
      <c r="K8" s="1633" t="s">
        <v>558</v>
      </c>
      <c r="L8" s="1634"/>
      <c r="M8" s="1634"/>
      <c r="N8" s="1634"/>
      <c r="O8" s="1634"/>
      <c r="P8" s="1634"/>
      <c r="Q8" s="1634"/>
      <c r="R8" s="1635"/>
      <c r="U8" s="1617"/>
      <c r="V8" s="1617"/>
      <c r="W8" s="1617"/>
      <c r="X8" s="1617"/>
      <c r="Y8" s="1617"/>
    </row>
    <row r="9" spans="1:26" ht="37.5" customHeight="1" x14ac:dyDescent="0.4">
      <c r="A9" s="583"/>
      <c r="B9" s="773" t="s">
        <v>566</v>
      </c>
      <c r="C9" s="1462" t="s">
        <v>567</v>
      </c>
      <c r="D9" s="1462" t="s">
        <v>568</v>
      </c>
      <c r="E9" s="1462" t="s">
        <v>569</v>
      </c>
      <c r="F9" s="1462" t="s">
        <v>570</v>
      </c>
      <c r="G9" s="1462" t="s">
        <v>571</v>
      </c>
      <c r="H9" s="1462" t="s">
        <v>572</v>
      </c>
      <c r="I9" s="1462" t="s">
        <v>409</v>
      </c>
      <c r="J9" s="1462" t="s">
        <v>573</v>
      </c>
      <c r="K9" s="1463" t="s">
        <v>567</v>
      </c>
      <c r="L9" s="1463" t="s">
        <v>568</v>
      </c>
      <c r="M9" s="1463" t="s">
        <v>569</v>
      </c>
      <c r="N9" s="1463" t="s">
        <v>570</v>
      </c>
      <c r="O9" s="1463" t="s">
        <v>571</v>
      </c>
      <c r="P9" s="1464" t="s">
        <v>572</v>
      </c>
      <c r="Q9" s="1465" t="s">
        <v>409</v>
      </c>
      <c r="R9" s="1466" t="s">
        <v>573</v>
      </c>
      <c r="T9" s="827" t="s">
        <v>574</v>
      </c>
      <c r="U9" s="828" t="s">
        <v>575</v>
      </c>
      <c r="V9" s="828" t="s">
        <v>576</v>
      </c>
      <c r="W9" s="828" t="s">
        <v>577</v>
      </c>
      <c r="X9" s="828" t="s">
        <v>578</v>
      </c>
      <c r="Y9" s="828" t="s">
        <v>579</v>
      </c>
      <c r="Z9" s="832" t="s">
        <v>580</v>
      </c>
    </row>
    <row r="10" spans="1:26" x14ac:dyDescent="0.35">
      <c r="A10" s="264">
        <v>1</v>
      </c>
      <c r="B10" s="906" t="s">
        <v>560</v>
      </c>
      <c r="C10" s="936"/>
      <c r="D10" s="936"/>
      <c r="E10" s="936"/>
      <c r="F10" s="936"/>
      <c r="G10" s="936"/>
      <c r="H10" s="936"/>
      <c r="I10" s="936"/>
      <c r="J10" s="936"/>
      <c r="K10" s="936"/>
      <c r="L10" s="936"/>
      <c r="M10" s="936"/>
      <c r="N10" s="936"/>
      <c r="O10" s="936"/>
      <c r="P10" s="936"/>
      <c r="Q10" s="936"/>
      <c r="R10" s="1018"/>
      <c r="T10" s="397"/>
      <c r="U10" s="398"/>
      <c r="V10" s="398"/>
      <c r="W10" s="398"/>
      <c r="X10" s="398"/>
      <c r="Y10" s="398"/>
      <c r="Z10" s="399"/>
    </row>
    <row r="11" spans="1:26" x14ac:dyDescent="0.35">
      <c r="A11" s="264" t="s">
        <v>115</v>
      </c>
      <c r="B11" s="1098" t="s">
        <v>537</v>
      </c>
      <c r="C11" s="1019" t="s">
        <v>561</v>
      </c>
      <c r="D11" s="324" t="s">
        <v>561</v>
      </c>
      <c r="E11" s="324" t="s">
        <v>561</v>
      </c>
      <c r="F11" s="324" t="s">
        <v>561</v>
      </c>
      <c r="G11" s="324" t="s">
        <v>561</v>
      </c>
      <c r="H11" s="324" t="s">
        <v>561</v>
      </c>
      <c r="I11" s="324" t="s">
        <v>561</v>
      </c>
      <c r="J11" s="978"/>
      <c r="K11" s="324" t="s">
        <v>561</v>
      </c>
      <c r="L11" s="324" t="s">
        <v>561</v>
      </c>
      <c r="M11" s="324" t="s">
        <v>561</v>
      </c>
      <c r="N11" s="324" t="s">
        <v>561</v>
      </c>
      <c r="O11" s="324" t="s">
        <v>561</v>
      </c>
      <c r="P11" s="324" t="s">
        <v>561</v>
      </c>
      <c r="Q11" s="978" t="s">
        <v>561</v>
      </c>
      <c r="R11" s="1020"/>
      <c r="T11" s="601"/>
      <c r="U11" s="602"/>
      <c r="V11" s="602"/>
      <c r="W11" s="602"/>
      <c r="X11" s="602"/>
      <c r="Y11" s="602"/>
      <c r="Z11" s="603"/>
    </row>
    <row r="12" spans="1:26" x14ac:dyDescent="0.35">
      <c r="A12" s="265" t="s">
        <v>479</v>
      </c>
      <c r="B12" s="986" t="s">
        <v>522</v>
      </c>
      <c r="C12" s="1021">
        <v>0</v>
      </c>
      <c r="D12" s="1022">
        <v>0</v>
      </c>
      <c r="E12" s="1022">
        <v>0</v>
      </c>
      <c r="F12" s="1022">
        <v>0</v>
      </c>
      <c r="G12" s="1022">
        <v>0</v>
      </c>
      <c r="H12" s="1023">
        <v>0</v>
      </c>
      <c r="I12" s="349">
        <f t="shared" ref="I12:I19" si="0">SUM(C12:H12)</f>
        <v>0</v>
      </c>
      <c r="J12" s="1024"/>
      <c r="K12" s="1022">
        <v>0</v>
      </c>
      <c r="L12" s="1022">
        <v>0</v>
      </c>
      <c r="M12" s="1022">
        <v>0</v>
      </c>
      <c r="N12" s="1022">
        <v>0</v>
      </c>
      <c r="O12" s="1022">
        <v>0</v>
      </c>
      <c r="P12" s="1023">
        <v>0</v>
      </c>
      <c r="Q12" s="1025">
        <f t="shared" ref="Q12:Q19" si="1">SUM(K12:P12)</f>
        <v>0</v>
      </c>
      <c r="R12" s="1026"/>
      <c r="T12" s="312">
        <f t="shared" ref="T12:Z19" si="2">IF(AND(C12=0,K12=0),0,IF(AND(C12=0,K12&gt;0),1,IF(AND(C12=0,K12&lt;0),-1,(K12-C12)/ABS(C12))))</f>
        <v>0</v>
      </c>
      <c r="U12" s="309">
        <f t="shared" si="2"/>
        <v>0</v>
      </c>
      <c r="V12" s="309">
        <f t="shared" si="2"/>
        <v>0</v>
      </c>
      <c r="W12" s="309">
        <f t="shared" si="2"/>
        <v>0</v>
      </c>
      <c r="X12" s="309">
        <f t="shared" si="2"/>
        <v>0</v>
      </c>
      <c r="Y12" s="309">
        <f t="shared" si="2"/>
        <v>0</v>
      </c>
      <c r="Z12" s="833">
        <f t="shared" si="2"/>
        <v>0</v>
      </c>
    </row>
    <row r="13" spans="1:26" x14ac:dyDescent="0.35">
      <c r="A13" s="268" t="s">
        <v>523</v>
      </c>
      <c r="B13" s="1039" t="s">
        <v>524</v>
      </c>
      <c r="C13" s="1021">
        <v>0</v>
      </c>
      <c r="D13" s="1022">
        <v>0</v>
      </c>
      <c r="E13" s="1022">
        <v>0</v>
      </c>
      <c r="F13" s="1022">
        <v>0</v>
      </c>
      <c r="G13" s="1022">
        <v>0</v>
      </c>
      <c r="H13" s="1023">
        <v>0</v>
      </c>
      <c r="I13" s="349">
        <f t="shared" si="0"/>
        <v>0</v>
      </c>
      <c r="J13" s="1027"/>
      <c r="K13" s="1022">
        <v>0</v>
      </c>
      <c r="L13" s="1022">
        <v>0</v>
      </c>
      <c r="M13" s="1022">
        <v>0</v>
      </c>
      <c r="N13" s="1022">
        <v>0</v>
      </c>
      <c r="O13" s="1022">
        <v>0</v>
      </c>
      <c r="P13" s="1023">
        <v>0</v>
      </c>
      <c r="Q13" s="349">
        <f t="shared" si="1"/>
        <v>0</v>
      </c>
      <c r="R13" s="789"/>
      <c r="T13" s="406">
        <f t="shared" si="2"/>
        <v>0</v>
      </c>
      <c r="U13" s="407">
        <f t="shared" si="2"/>
        <v>0</v>
      </c>
      <c r="V13" s="407">
        <f t="shared" si="2"/>
        <v>0</v>
      </c>
      <c r="W13" s="407">
        <f t="shared" si="2"/>
        <v>0</v>
      </c>
      <c r="X13" s="407">
        <f t="shared" si="2"/>
        <v>0</v>
      </c>
      <c r="Y13" s="407">
        <f t="shared" si="2"/>
        <v>0</v>
      </c>
      <c r="Z13" s="833">
        <f t="shared" si="2"/>
        <v>0</v>
      </c>
    </row>
    <row r="14" spans="1:26" x14ac:dyDescent="0.35">
      <c r="A14" s="220" t="s">
        <v>525</v>
      </c>
      <c r="B14" s="987" t="s">
        <v>526</v>
      </c>
      <c r="C14" s="917">
        <v>0</v>
      </c>
      <c r="D14" s="1028">
        <v>0</v>
      </c>
      <c r="E14" s="1028">
        <v>0</v>
      </c>
      <c r="F14" s="1028">
        <v>0</v>
      </c>
      <c r="G14" s="1028">
        <v>0</v>
      </c>
      <c r="H14" s="1029">
        <v>0</v>
      </c>
      <c r="I14" s="349">
        <f t="shared" si="0"/>
        <v>0</v>
      </c>
      <c r="J14" s="1027"/>
      <c r="K14" s="1028">
        <v>0</v>
      </c>
      <c r="L14" s="1028">
        <v>0</v>
      </c>
      <c r="M14" s="1028">
        <v>0</v>
      </c>
      <c r="N14" s="1028">
        <v>0</v>
      </c>
      <c r="O14" s="1028">
        <v>0</v>
      </c>
      <c r="P14" s="1029">
        <v>0</v>
      </c>
      <c r="Q14" s="349">
        <f t="shared" si="1"/>
        <v>0</v>
      </c>
      <c r="R14" s="789"/>
      <c r="T14" s="406">
        <f t="shared" si="2"/>
        <v>0</v>
      </c>
      <c r="U14" s="407">
        <f t="shared" si="2"/>
        <v>0</v>
      </c>
      <c r="V14" s="407">
        <f t="shared" si="2"/>
        <v>0</v>
      </c>
      <c r="W14" s="407">
        <f t="shared" si="2"/>
        <v>0</v>
      </c>
      <c r="X14" s="407">
        <f t="shared" si="2"/>
        <v>0</v>
      </c>
      <c r="Y14" s="407">
        <f t="shared" si="2"/>
        <v>0</v>
      </c>
      <c r="Z14" s="833">
        <f t="shared" si="2"/>
        <v>0</v>
      </c>
    </row>
    <row r="15" spans="1:26" x14ac:dyDescent="0.35">
      <c r="A15" s="220" t="s">
        <v>527</v>
      </c>
      <c r="B15" s="987" t="s">
        <v>528</v>
      </c>
      <c r="C15" s="917">
        <v>0</v>
      </c>
      <c r="D15" s="1028">
        <v>0</v>
      </c>
      <c r="E15" s="1028">
        <v>0</v>
      </c>
      <c r="F15" s="1028">
        <v>0</v>
      </c>
      <c r="G15" s="1028">
        <v>0</v>
      </c>
      <c r="H15" s="1029">
        <v>0</v>
      </c>
      <c r="I15" s="349">
        <f t="shared" si="0"/>
        <v>0</v>
      </c>
      <c r="J15" s="1027"/>
      <c r="K15" s="1028">
        <v>0</v>
      </c>
      <c r="L15" s="1028">
        <v>0</v>
      </c>
      <c r="M15" s="1028">
        <v>0</v>
      </c>
      <c r="N15" s="1028">
        <v>0</v>
      </c>
      <c r="O15" s="1028">
        <v>0</v>
      </c>
      <c r="P15" s="1029">
        <v>0</v>
      </c>
      <c r="Q15" s="349">
        <f t="shared" si="1"/>
        <v>0</v>
      </c>
      <c r="R15" s="789"/>
      <c r="T15" s="406">
        <f t="shared" si="2"/>
        <v>0</v>
      </c>
      <c r="U15" s="407">
        <f t="shared" si="2"/>
        <v>0</v>
      </c>
      <c r="V15" s="407">
        <f t="shared" si="2"/>
        <v>0</v>
      </c>
      <c r="W15" s="407">
        <f t="shared" si="2"/>
        <v>0</v>
      </c>
      <c r="X15" s="407">
        <f t="shared" si="2"/>
        <v>0</v>
      </c>
      <c r="Y15" s="407">
        <f t="shared" si="2"/>
        <v>0</v>
      </c>
      <c r="Z15" s="833">
        <f t="shared" si="2"/>
        <v>0</v>
      </c>
    </row>
    <row r="16" spans="1:26" x14ac:dyDescent="0.35">
      <c r="A16" s="220" t="s">
        <v>529</v>
      </c>
      <c r="B16" s="987" t="s">
        <v>530</v>
      </c>
      <c r="C16" s="917">
        <v>0</v>
      </c>
      <c r="D16" s="1028">
        <v>0</v>
      </c>
      <c r="E16" s="1028">
        <v>0</v>
      </c>
      <c r="F16" s="1028">
        <v>0</v>
      </c>
      <c r="G16" s="1028">
        <v>0</v>
      </c>
      <c r="H16" s="1029">
        <v>0</v>
      </c>
      <c r="I16" s="349">
        <f t="shared" si="0"/>
        <v>0</v>
      </c>
      <c r="J16" s="1027"/>
      <c r="K16" s="1028">
        <v>0</v>
      </c>
      <c r="L16" s="1028">
        <v>0</v>
      </c>
      <c r="M16" s="1028">
        <v>0</v>
      </c>
      <c r="N16" s="1028">
        <v>0</v>
      </c>
      <c r="O16" s="1028">
        <v>0</v>
      </c>
      <c r="P16" s="1029">
        <v>0</v>
      </c>
      <c r="Q16" s="349">
        <f t="shared" si="1"/>
        <v>0</v>
      </c>
      <c r="R16" s="789"/>
      <c r="T16" s="406">
        <f t="shared" si="2"/>
        <v>0</v>
      </c>
      <c r="U16" s="407">
        <f t="shared" si="2"/>
        <v>0</v>
      </c>
      <c r="V16" s="407">
        <f t="shared" si="2"/>
        <v>0</v>
      </c>
      <c r="W16" s="407">
        <f t="shared" si="2"/>
        <v>0</v>
      </c>
      <c r="X16" s="407">
        <f t="shared" si="2"/>
        <v>0</v>
      </c>
      <c r="Y16" s="407">
        <f t="shared" si="2"/>
        <v>0</v>
      </c>
      <c r="Z16" s="833">
        <f t="shared" si="2"/>
        <v>0</v>
      </c>
    </row>
    <row r="17" spans="1:26" x14ac:dyDescent="0.35">
      <c r="A17" s="220" t="s">
        <v>531</v>
      </c>
      <c r="B17" s="987" t="s">
        <v>532</v>
      </c>
      <c r="C17" s="917">
        <v>0</v>
      </c>
      <c r="D17" s="1028">
        <v>0</v>
      </c>
      <c r="E17" s="1028">
        <v>0</v>
      </c>
      <c r="F17" s="1028">
        <v>0</v>
      </c>
      <c r="G17" s="1028">
        <v>0</v>
      </c>
      <c r="H17" s="1029">
        <v>0</v>
      </c>
      <c r="I17" s="349">
        <f t="shared" si="0"/>
        <v>0</v>
      </c>
      <c r="J17" s="1027"/>
      <c r="K17" s="1028">
        <v>0</v>
      </c>
      <c r="L17" s="1028">
        <v>0</v>
      </c>
      <c r="M17" s="1028">
        <v>0</v>
      </c>
      <c r="N17" s="1028">
        <v>0</v>
      </c>
      <c r="O17" s="1028">
        <v>0</v>
      </c>
      <c r="P17" s="1029">
        <v>0</v>
      </c>
      <c r="Q17" s="349">
        <f t="shared" si="1"/>
        <v>0</v>
      </c>
      <c r="R17" s="789"/>
      <c r="T17" s="406">
        <f t="shared" si="2"/>
        <v>0</v>
      </c>
      <c r="U17" s="407">
        <f t="shared" si="2"/>
        <v>0</v>
      </c>
      <c r="V17" s="407">
        <f t="shared" si="2"/>
        <v>0</v>
      </c>
      <c r="W17" s="407">
        <f t="shared" si="2"/>
        <v>0</v>
      </c>
      <c r="X17" s="407">
        <f t="shared" si="2"/>
        <v>0</v>
      </c>
      <c r="Y17" s="407">
        <f t="shared" si="2"/>
        <v>0</v>
      </c>
      <c r="Z17" s="833">
        <f t="shared" si="2"/>
        <v>0</v>
      </c>
    </row>
    <row r="18" spans="1:26" x14ac:dyDescent="0.35">
      <c r="A18" s="269" t="s">
        <v>533</v>
      </c>
      <c r="B18" s="988" t="s">
        <v>534</v>
      </c>
      <c r="C18" s="921">
        <v>0</v>
      </c>
      <c r="D18" s="1030">
        <v>0</v>
      </c>
      <c r="E18" s="1030">
        <v>0</v>
      </c>
      <c r="F18" s="1030">
        <v>0</v>
      </c>
      <c r="G18" s="1030">
        <v>0</v>
      </c>
      <c r="H18" s="1031">
        <v>0</v>
      </c>
      <c r="I18" s="353">
        <f t="shared" si="0"/>
        <v>0</v>
      </c>
      <c r="J18" s="1027"/>
      <c r="K18" s="1030">
        <v>0</v>
      </c>
      <c r="L18" s="1030">
        <v>0</v>
      </c>
      <c r="M18" s="1030">
        <v>0</v>
      </c>
      <c r="N18" s="1030">
        <v>0</v>
      </c>
      <c r="O18" s="1030">
        <v>0</v>
      </c>
      <c r="P18" s="1031">
        <v>0</v>
      </c>
      <c r="Q18" s="353">
        <f t="shared" si="1"/>
        <v>0</v>
      </c>
      <c r="R18" s="789"/>
      <c r="T18" s="406">
        <f t="shared" si="2"/>
        <v>0</v>
      </c>
      <c r="U18" s="407">
        <f t="shared" si="2"/>
        <v>0</v>
      </c>
      <c r="V18" s="407">
        <f t="shared" si="2"/>
        <v>0</v>
      </c>
      <c r="W18" s="407">
        <f t="shared" si="2"/>
        <v>0</v>
      </c>
      <c r="X18" s="407">
        <f t="shared" si="2"/>
        <v>0</v>
      </c>
      <c r="Y18" s="407">
        <f t="shared" si="2"/>
        <v>0</v>
      </c>
      <c r="Z18" s="833">
        <f t="shared" si="2"/>
        <v>0</v>
      </c>
    </row>
    <row r="19" spans="1:26" x14ac:dyDescent="0.35">
      <c r="A19" s="1032" t="s">
        <v>535</v>
      </c>
      <c r="B19" s="1107" t="s">
        <v>563</v>
      </c>
      <c r="C19" s="1033">
        <f t="shared" ref="C19:H19" si="3">SUM(C12:C18)</f>
        <v>0</v>
      </c>
      <c r="D19" s="1034">
        <f t="shared" si="3"/>
        <v>0</v>
      </c>
      <c r="E19" s="1034">
        <f t="shared" si="3"/>
        <v>0</v>
      </c>
      <c r="F19" s="1034">
        <f t="shared" si="3"/>
        <v>0</v>
      </c>
      <c r="G19" s="1034">
        <f t="shared" si="3"/>
        <v>0</v>
      </c>
      <c r="H19" s="1035">
        <f t="shared" si="3"/>
        <v>0</v>
      </c>
      <c r="I19" s="1036">
        <f t="shared" si="0"/>
        <v>0</v>
      </c>
      <c r="J19" s="1037"/>
      <c r="K19" s="1034">
        <f t="shared" ref="K19:P19" si="4">SUM(K12:K18)</f>
        <v>0</v>
      </c>
      <c r="L19" s="1034">
        <f t="shared" si="4"/>
        <v>0</v>
      </c>
      <c r="M19" s="1034">
        <f t="shared" si="4"/>
        <v>0</v>
      </c>
      <c r="N19" s="1034">
        <f t="shared" si="4"/>
        <v>0</v>
      </c>
      <c r="O19" s="1034">
        <f t="shared" si="4"/>
        <v>0</v>
      </c>
      <c r="P19" s="1035">
        <f t="shared" si="4"/>
        <v>0</v>
      </c>
      <c r="Q19" s="1036">
        <f t="shared" si="1"/>
        <v>0</v>
      </c>
      <c r="R19" s="1038"/>
      <c r="T19" s="430">
        <f t="shared" si="2"/>
        <v>0</v>
      </c>
      <c r="U19" s="431">
        <f t="shared" si="2"/>
        <v>0</v>
      </c>
      <c r="V19" s="431">
        <f t="shared" si="2"/>
        <v>0</v>
      </c>
      <c r="W19" s="431">
        <f t="shared" si="2"/>
        <v>0</v>
      </c>
      <c r="X19" s="431">
        <f t="shared" si="2"/>
        <v>0</v>
      </c>
      <c r="Y19" s="431">
        <f t="shared" si="2"/>
        <v>0</v>
      </c>
      <c r="Z19" s="609">
        <f t="shared" si="2"/>
        <v>0</v>
      </c>
    </row>
    <row r="20" spans="1:26" ht="13.9" x14ac:dyDescent="0.4">
      <c r="A20" s="586"/>
      <c r="B20" s="16"/>
      <c r="C20" s="136"/>
      <c r="D20" s="136"/>
      <c r="E20" s="136"/>
      <c r="F20" s="136"/>
      <c r="G20" s="136"/>
      <c r="H20" s="136"/>
      <c r="I20" s="136"/>
      <c r="J20" s="677"/>
      <c r="K20" s="136"/>
      <c r="L20" s="136"/>
      <c r="M20" s="136"/>
      <c r="N20" s="136"/>
      <c r="O20" s="136"/>
      <c r="P20" s="136"/>
      <c r="Q20" s="677"/>
      <c r="R20" s="678"/>
      <c r="T20" s="681"/>
      <c r="U20" s="681"/>
      <c r="V20" s="681"/>
      <c r="W20" s="681"/>
      <c r="X20" s="681"/>
      <c r="Y20" s="681"/>
      <c r="Z20" s="681"/>
    </row>
    <row r="21" spans="1:26" ht="46.5" customHeight="1" x14ac:dyDescent="0.35">
      <c r="A21" s="1629" t="s">
        <v>581</v>
      </c>
      <c r="B21" s="1630"/>
      <c r="C21" s="1630"/>
      <c r="D21" s="1630"/>
      <c r="E21" s="1630"/>
      <c r="F21" s="1630"/>
      <c r="G21" s="1630"/>
      <c r="H21" s="1630"/>
      <c r="I21" s="1630"/>
      <c r="J21" s="1630"/>
      <c r="K21" s="1631"/>
      <c r="L21" s="1631"/>
      <c r="M21" s="1631"/>
      <c r="N21" s="1631"/>
      <c r="O21" s="1631"/>
      <c r="P21" s="1631"/>
      <c r="Q21" s="1631"/>
      <c r="R21" s="1632"/>
      <c r="T21" s="3"/>
      <c r="U21" s="3"/>
      <c r="V21" s="3"/>
      <c r="W21" s="3"/>
      <c r="X21" s="3"/>
      <c r="Y21" s="3"/>
      <c r="Z21" s="3"/>
    </row>
    <row r="22" spans="1:26" ht="25.5" customHeight="1" x14ac:dyDescent="0.4">
      <c r="A22" s="777" t="s">
        <v>582</v>
      </c>
      <c r="B22" s="778" t="s">
        <v>583</v>
      </c>
      <c r="C22" s="818"/>
      <c r="D22" s="819"/>
      <c r="E22" s="819"/>
      <c r="F22" s="819"/>
      <c r="G22" s="819"/>
      <c r="H22" s="819"/>
      <c r="I22" s="820"/>
      <c r="J22" s="834" t="s">
        <v>584</v>
      </c>
      <c r="K22" s="818"/>
      <c r="L22" s="819"/>
      <c r="M22" s="819"/>
      <c r="N22" s="819"/>
      <c r="O22" s="819"/>
      <c r="P22" s="819"/>
      <c r="Q22" s="820"/>
      <c r="R22" s="835" t="s">
        <v>584</v>
      </c>
      <c r="T22" s="515"/>
      <c r="U22" s="515"/>
      <c r="V22" s="515"/>
      <c r="W22" s="515"/>
      <c r="X22" s="515"/>
      <c r="Y22" s="515"/>
      <c r="Z22" s="515"/>
    </row>
    <row r="23" spans="1:26" ht="13.9" x14ac:dyDescent="0.4">
      <c r="A23" s="587"/>
      <c r="B23" s="588"/>
      <c r="C23" s="754"/>
      <c r="D23" s="755"/>
      <c r="E23" s="755"/>
      <c r="F23" s="755"/>
      <c r="G23" s="755"/>
      <c r="H23" s="755"/>
      <c r="I23" s="756"/>
      <c r="J23" s="589" t="s">
        <v>561</v>
      </c>
      <c r="K23" s="754"/>
      <c r="L23" s="755"/>
      <c r="M23" s="755"/>
      <c r="N23" s="755"/>
      <c r="O23" s="755"/>
      <c r="P23" s="755"/>
      <c r="Q23" s="756"/>
      <c r="R23" s="590" t="s">
        <v>561</v>
      </c>
      <c r="T23" s="515"/>
      <c r="U23" s="515"/>
      <c r="V23" s="515"/>
      <c r="W23" s="515"/>
      <c r="X23" s="515"/>
      <c r="Y23" s="515"/>
      <c r="Z23" s="515"/>
    </row>
    <row r="24" spans="1:26" ht="21.75" customHeight="1" x14ac:dyDescent="0.35">
      <c r="A24" s="14" t="s">
        <v>585</v>
      </c>
      <c r="B24" s="15" t="s">
        <v>586</v>
      </c>
      <c r="C24" s="815"/>
      <c r="D24" s="816"/>
      <c r="E24" s="816"/>
      <c r="F24" s="816"/>
      <c r="G24" s="816"/>
      <c r="H24" s="816"/>
      <c r="I24" s="817"/>
      <c r="J24" s="584">
        <v>0</v>
      </c>
      <c r="K24" s="815"/>
      <c r="L24" s="816"/>
      <c r="M24" s="816"/>
      <c r="N24" s="816"/>
      <c r="O24" s="816"/>
      <c r="P24" s="816"/>
      <c r="Q24" s="817"/>
      <c r="R24" s="585">
        <v>0</v>
      </c>
      <c r="T24" s="515"/>
      <c r="U24" s="515"/>
      <c r="V24" s="515"/>
      <c r="W24" s="515"/>
      <c r="X24" s="515"/>
      <c r="Y24" s="515"/>
      <c r="Z24" s="515"/>
    </row>
    <row r="25" spans="1:26" x14ac:dyDescent="0.35">
      <c r="T25" s="515"/>
    </row>
    <row r="26" spans="1:26" x14ac:dyDescent="0.35">
      <c r="T26" s="515"/>
    </row>
  </sheetData>
  <sheetProtection formatCells="0" sort="0" autoFilter="0"/>
  <mergeCells count="14">
    <mergeCell ref="U5:Y5"/>
    <mergeCell ref="U6:Y8"/>
    <mergeCell ref="A21:R21"/>
    <mergeCell ref="K8:R8"/>
    <mergeCell ref="C8:J8"/>
    <mergeCell ref="A8:B8"/>
    <mergeCell ref="K5:R5"/>
    <mergeCell ref="K6:R6"/>
    <mergeCell ref="K7:R7"/>
    <mergeCell ref="A4:B5"/>
    <mergeCell ref="C5:J5"/>
    <mergeCell ref="C6:J6"/>
    <mergeCell ref="C7:J7"/>
    <mergeCell ref="C4:R4"/>
  </mergeCells>
  <phoneticPr fontId="28" type="noConversion"/>
  <dataValidations count="1">
    <dataValidation type="list" showInputMessage="1" showErrorMessage="1" sqref="R22 J22" xr:uid="{4795FD2D-B338-4445-9BA7-8675BC965EF2}">
      <formula1>T15_dropdown</formula1>
    </dataValidation>
  </dataValidations>
  <pageMargins left="0.7" right="0.7" top="0.75" bottom="0.75" header="0.3" footer="0.3"/>
  <pageSetup paperSize="9" scale="24" orientation="portrait" horizontalDpi="1200" verticalDpi="1200" r:id="rId1"/>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6"/>
  <dimension ref="A1:J110"/>
  <sheetViews>
    <sheetView showGridLines="0" zoomScaleNormal="100" workbookViewId="0">
      <pane xSplit="2" ySplit="6" topLeftCell="C7" activePane="bottomRight" state="frozen"/>
      <selection pane="topRight" activeCell="D109" sqref="D109"/>
      <selection pane="bottomLeft" activeCell="D109" sqref="D109"/>
      <selection pane="bottomRight"/>
    </sheetView>
  </sheetViews>
  <sheetFormatPr defaultColWidth="9" defaultRowHeight="12.75" x14ac:dyDescent="0.35"/>
  <cols>
    <col min="1" max="1" width="5.86328125" style="2" customWidth="1"/>
    <col min="2" max="2" width="59.265625" style="1" customWidth="1"/>
    <col min="3" max="3" width="13" style="1" customWidth="1"/>
    <col min="4" max="5" width="10.265625" style="1" customWidth="1"/>
    <col min="6" max="6" width="17.86328125" style="1" bestFit="1" customWidth="1"/>
    <col min="7" max="7" width="14.86328125" style="1" customWidth="1"/>
    <col min="8" max="8" width="16.265625" style="1" customWidth="1"/>
    <col min="9" max="9" width="17" style="4" customWidth="1"/>
    <col min="10" max="10" width="15.86328125" style="1" customWidth="1"/>
    <col min="11" max="16384" width="9" style="1"/>
  </cols>
  <sheetData>
    <row r="1" spans="1:10" customFormat="1" ht="15.75" customHeight="1" x14ac:dyDescent="0.45">
      <c r="A1" s="1474" t="s">
        <v>34</v>
      </c>
      <c r="B1" s="1474"/>
      <c r="C1" s="841"/>
      <c r="D1" s="841"/>
      <c r="E1" s="841"/>
      <c r="F1" s="841"/>
      <c r="G1" s="841"/>
      <c r="H1" s="841"/>
      <c r="I1" s="1247"/>
      <c r="J1" s="1247"/>
    </row>
    <row r="2" spans="1:10" customFormat="1" ht="14.25" x14ac:dyDescent="0.45">
      <c r="A2" s="1473" t="s">
        <v>35</v>
      </c>
      <c r="B2" s="1472"/>
      <c r="C2" s="841"/>
      <c r="D2" s="841"/>
      <c r="E2" s="841"/>
      <c r="F2" s="841"/>
      <c r="G2" s="841"/>
      <c r="H2" s="841"/>
      <c r="I2" s="1248"/>
      <c r="J2" s="1248"/>
    </row>
    <row r="3" spans="1:10" customFormat="1" ht="14.25" x14ac:dyDescent="0.45">
      <c r="A3" s="1473"/>
      <c r="B3" s="1472"/>
      <c r="C3" s="841"/>
      <c r="D3" s="841"/>
      <c r="E3" s="841"/>
      <c r="F3" s="841"/>
      <c r="G3" s="841"/>
      <c r="H3" s="841"/>
      <c r="I3" s="1248"/>
      <c r="J3" s="1248"/>
    </row>
    <row r="4" spans="1:10" ht="15.75" customHeight="1" x14ac:dyDescent="0.35">
      <c r="A4" s="1559" t="s">
        <v>587</v>
      </c>
      <c r="B4" s="1648"/>
      <c r="C4" s="1560" t="s">
        <v>398</v>
      </c>
      <c r="D4" s="1560"/>
      <c r="E4" s="1560"/>
      <c r="F4" s="1560"/>
      <c r="G4" s="1560"/>
      <c r="H4" s="1560"/>
      <c r="I4" s="1560"/>
      <c r="J4" s="1647"/>
    </row>
    <row r="5" spans="1:10" ht="13.5" x14ac:dyDescent="0.4">
      <c r="A5" s="1610"/>
      <c r="B5" s="1642"/>
      <c r="C5" s="55">
        <v>1</v>
      </c>
      <c r="D5" s="55">
        <v>2</v>
      </c>
      <c r="E5" s="55">
        <v>3</v>
      </c>
      <c r="F5" s="55">
        <v>4</v>
      </c>
      <c r="G5" s="55">
        <v>5</v>
      </c>
      <c r="H5" s="55">
        <v>6</v>
      </c>
      <c r="I5" s="56">
        <v>7</v>
      </c>
      <c r="J5" s="57">
        <v>8</v>
      </c>
    </row>
    <row r="6" spans="1:10" ht="39.75" customHeight="1" x14ac:dyDescent="0.4">
      <c r="A6" s="46"/>
      <c r="B6" s="22"/>
      <c r="C6" s="51" t="s">
        <v>588</v>
      </c>
      <c r="D6" s="51" t="s">
        <v>589</v>
      </c>
      <c r="E6" s="51" t="s">
        <v>590</v>
      </c>
      <c r="F6" s="51" t="s">
        <v>162</v>
      </c>
      <c r="G6" s="51" t="s">
        <v>164</v>
      </c>
      <c r="H6" s="51" t="s">
        <v>165</v>
      </c>
      <c r="I6" s="51" t="s">
        <v>167</v>
      </c>
      <c r="J6" s="52" t="s">
        <v>88</v>
      </c>
    </row>
    <row r="7" spans="1:10" ht="15" customHeight="1" x14ac:dyDescent="0.35">
      <c r="A7" s="45">
        <v>1</v>
      </c>
      <c r="B7" s="906" t="s">
        <v>422</v>
      </c>
      <c r="C7" s="222" t="s">
        <v>81</v>
      </c>
      <c r="D7" s="222" t="s">
        <v>81</v>
      </c>
      <c r="E7" s="222" t="s">
        <v>81</v>
      </c>
      <c r="F7" s="222" t="s">
        <v>81</v>
      </c>
      <c r="G7" s="222" t="s">
        <v>81</v>
      </c>
      <c r="H7" s="222" t="s">
        <v>81</v>
      </c>
      <c r="I7" s="222" t="s">
        <v>81</v>
      </c>
      <c r="J7" s="223" t="s">
        <v>81</v>
      </c>
    </row>
    <row r="8" spans="1:10" ht="15" customHeight="1" x14ac:dyDescent="0.35">
      <c r="A8" s="59" t="s">
        <v>115</v>
      </c>
      <c r="B8" s="1095" t="s">
        <v>423</v>
      </c>
      <c r="C8" s="916">
        <v>0</v>
      </c>
      <c r="D8" s="916">
        <v>0</v>
      </c>
      <c r="E8" s="734">
        <f>SUM(C8:D8)</f>
        <v>0</v>
      </c>
      <c r="F8" s="733"/>
      <c r="G8" s="1053">
        <v>0</v>
      </c>
      <c r="H8" s="1054">
        <v>0</v>
      </c>
      <c r="I8" s="733"/>
      <c r="J8" s="1055">
        <f>SUM(E8,G8:H8)</f>
        <v>0</v>
      </c>
    </row>
    <row r="9" spans="1:10" ht="15" customHeight="1" x14ac:dyDescent="0.35">
      <c r="A9" s="60" t="s">
        <v>118</v>
      </c>
      <c r="B9" s="1096" t="s">
        <v>424</v>
      </c>
      <c r="C9" s="920">
        <v>0</v>
      </c>
      <c r="D9" s="920">
        <v>0</v>
      </c>
      <c r="E9" s="741">
        <f t="shared" ref="E9:E52" si="0">SUM(C9:D9)</f>
        <v>0</v>
      </c>
      <c r="F9" s="733"/>
      <c r="G9" s="1056">
        <v>0</v>
      </c>
      <c r="H9" s="1057">
        <v>0</v>
      </c>
      <c r="I9" s="733"/>
      <c r="J9" s="728">
        <f t="shared" ref="J9:J52" si="1">SUM(E9,G9:H9)</f>
        <v>0</v>
      </c>
    </row>
    <row r="10" spans="1:10" ht="15" customHeight="1" x14ac:dyDescent="0.35">
      <c r="A10" s="60" t="s">
        <v>83</v>
      </c>
      <c r="B10" s="1096" t="s">
        <v>425</v>
      </c>
      <c r="C10" s="920">
        <v>0</v>
      </c>
      <c r="D10" s="920">
        <v>0</v>
      </c>
      <c r="E10" s="741">
        <f t="shared" si="0"/>
        <v>0</v>
      </c>
      <c r="F10" s="733"/>
      <c r="G10" s="1056">
        <v>0</v>
      </c>
      <c r="H10" s="1057">
        <v>0</v>
      </c>
      <c r="I10" s="733"/>
      <c r="J10" s="728">
        <f t="shared" si="1"/>
        <v>0</v>
      </c>
    </row>
    <row r="11" spans="1:10" ht="15" customHeight="1" x14ac:dyDescent="0.35">
      <c r="A11" s="60" t="s">
        <v>122</v>
      </c>
      <c r="B11" s="1096" t="s">
        <v>426</v>
      </c>
      <c r="C11" s="920">
        <v>0</v>
      </c>
      <c r="D11" s="920">
        <v>0</v>
      </c>
      <c r="E11" s="741">
        <f t="shared" si="0"/>
        <v>0</v>
      </c>
      <c r="F11" s="733"/>
      <c r="G11" s="1056">
        <v>0</v>
      </c>
      <c r="H11" s="1057">
        <v>0</v>
      </c>
      <c r="I11" s="733"/>
      <c r="J11" s="728">
        <f t="shared" si="1"/>
        <v>0</v>
      </c>
    </row>
    <row r="12" spans="1:10" ht="15" customHeight="1" x14ac:dyDescent="0.35">
      <c r="A12" s="60" t="s">
        <v>124</v>
      </c>
      <c r="B12" s="1096" t="s">
        <v>427</v>
      </c>
      <c r="C12" s="920">
        <v>0</v>
      </c>
      <c r="D12" s="920">
        <v>0</v>
      </c>
      <c r="E12" s="741">
        <f t="shared" si="0"/>
        <v>0</v>
      </c>
      <c r="F12" s="733"/>
      <c r="G12" s="1056">
        <v>0</v>
      </c>
      <c r="H12" s="1057">
        <v>0</v>
      </c>
      <c r="I12" s="733"/>
      <c r="J12" s="728">
        <f t="shared" si="1"/>
        <v>0</v>
      </c>
    </row>
    <row r="13" spans="1:10" ht="15" customHeight="1" x14ac:dyDescent="0.35">
      <c r="A13" s="60" t="s">
        <v>126</v>
      </c>
      <c r="B13" s="1096" t="s">
        <v>428</v>
      </c>
      <c r="C13" s="920">
        <v>0</v>
      </c>
      <c r="D13" s="920">
        <v>0</v>
      </c>
      <c r="E13" s="741">
        <f t="shared" si="0"/>
        <v>0</v>
      </c>
      <c r="F13" s="733"/>
      <c r="G13" s="1056">
        <v>0</v>
      </c>
      <c r="H13" s="1057">
        <v>0</v>
      </c>
      <c r="I13" s="733"/>
      <c r="J13" s="728">
        <f t="shared" si="1"/>
        <v>0</v>
      </c>
    </row>
    <row r="14" spans="1:10" ht="15" customHeight="1" x14ac:dyDescent="0.35">
      <c r="A14" s="60" t="s">
        <v>85</v>
      </c>
      <c r="B14" s="1096" t="s">
        <v>429</v>
      </c>
      <c r="C14" s="920">
        <v>0</v>
      </c>
      <c r="D14" s="920">
        <v>0</v>
      </c>
      <c r="E14" s="741">
        <f t="shared" si="0"/>
        <v>0</v>
      </c>
      <c r="F14" s="733"/>
      <c r="G14" s="1056">
        <v>0</v>
      </c>
      <c r="H14" s="1057">
        <v>0</v>
      </c>
      <c r="I14" s="733"/>
      <c r="J14" s="728">
        <f t="shared" si="1"/>
        <v>0</v>
      </c>
    </row>
    <row r="15" spans="1:10" ht="15" customHeight="1" x14ac:dyDescent="0.35">
      <c r="A15" s="60" t="s">
        <v>129</v>
      </c>
      <c r="B15" s="1096" t="s">
        <v>430</v>
      </c>
      <c r="C15" s="920">
        <v>0</v>
      </c>
      <c r="D15" s="920">
        <v>0</v>
      </c>
      <c r="E15" s="741">
        <f t="shared" si="0"/>
        <v>0</v>
      </c>
      <c r="F15" s="733"/>
      <c r="G15" s="1056">
        <v>0</v>
      </c>
      <c r="H15" s="1057">
        <v>0</v>
      </c>
      <c r="I15" s="733"/>
      <c r="J15" s="728">
        <f t="shared" si="1"/>
        <v>0</v>
      </c>
    </row>
    <row r="16" spans="1:10" ht="15" customHeight="1" x14ac:dyDescent="0.35">
      <c r="A16" s="60" t="s">
        <v>131</v>
      </c>
      <c r="B16" s="1096" t="s">
        <v>431</v>
      </c>
      <c r="C16" s="920">
        <v>0</v>
      </c>
      <c r="D16" s="920">
        <v>0</v>
      </c>
      <c r="E16" s="741">
        <f t="shared" si="0"/>
        <v>0</v>
      </c>
      <c r="F16" s="733"/>
      <c r="G16" s="1056">
        <v>0</v>
      </c>
      <c r="H16" s="1057">
        <v>0</v>
      </c>
      <c r="I16" s="733"/>
      <c r="J16" s="728">
        <f t="shared" si="1"/>
        <v>0</v>
      </c>
    </row>
    <row r="17" spans="1:10" ht="15" customHeight="1" x14ac:dyDescent="0.35">
      <c r="A17" s="60" t="s">
        <v>133</v>
      </c>
      <c r="B17" s="1096" t="s">
        <v>432</v>
      </c>
      <c r="C17" s="920">
        <v>0</v>
      </c>
      <c r="D17" s="920">
        <v>0</v>
      </c>
      <c r="E17" s="741">
        <f t="shared" si="0"/>
        <v>0</v>
      </c>
      <c r="F17" s="733"/>
      <c r="G17" s="1056">
        <v>0</v>
      </c>
      <c r="H17" s="1057">
        <v>0</v>
      </c>
      <c r="I17" s="733"/>
      <c r="J17" s="728">
        <f t="shared" si="1"/>
        <v>0</v>
      </c>
    </row>
    <row r="18" spans="1:10" ht="15" customHeight="1" x14ac:dyDescent="0.35">
      <c r="A18" s="60" t="s">
        <v>135</v>
      </c>
      <c r="B18" s="1096" t="s">
        <v>433</v>
      </c>
      <c r="C18" s="920">
        <v>0</v>
      </c>
      <c r="D18" s="920">
        <v>0</v>
      </c>
      <c r="E18" s="741">
        <f t="shared" si="0"/>
        <v>0</v>
      </c>
      <c r="F18" s="733"/>
      <c r="G18" s="1056">
        <v>0</v>
      </c>
      <c r="H18" s="1057">
        <v>0</v>
      </c>
      <c r="I18" s="733"/>
      <c r="J18" s="728">
        <f t="shared" si="1"/>
        <v>0</v>
      </c>
    </row>
    <row r="19" spans="1:10" ht="15" customHeight="1" x14ac:dyDescent="0.35">
      <c r="A19" s="60" t="s">
        <v>137</v>
      </c>
      <c r="B19" s="1096" t="s">
        <v>434</v>
      </c>
      <c r="C19" s="920">
        <v>0</v>
      </c>
      <c r="D19" s="920">
        <v>0</v>
      </c>
      <c r="E19" s="741">
        <f t="shared" si="0"/>
        <v>0</v>
      </c>
      <c r="F19" s="733"/>
      <c r="G19" s="1056">
        <v>0</v>
      </c>
      <c r="H19" s="1057">
        <v>0</v>
      </c>
      <c r="I19" s="733"/>
      <c r="J19" s="728">
        <f t="shared" si="1"/>
        <v>0</v>
      </c>
    </row>
    <row r="20" spans="1:10" ht="15" customHeight="1" x14ac:dyDescent="0.35">
      <c r="A20" s="60" t="s">
        <v>435</v>
      </c>
      <c r="B20" s="1096" t="s">
        <v>436</v>
      </c>
      <c r="C20" s="920">
        <v>0</v>
      </c>
      <c r="D20" s="920">
        <v>0</v>
      </c>
      <c r="E20" s="741">
        <f t="shared" si="0"/>
        <v>0</v>
      </c>
      <c r="F20" s="733"/>
      <c r="G20" s="1056">
        <v>0</v>
      </c>
      <c r="H20" s="1057">
        <v>0</v>
      </c>
      <c r="I20" s="733"/>
      <c r="J20" s="728">
        <f t="shared" si="1"/>
        <v>0</v>
      </c>
    </row>
    <row r="21" spans="1:10" ht="15" customHeight="1" x14ac:dyDescent="0.35">
      <c r="A21" s="60" t="s">
        <v>437</v>
      </c>
      <c r="B21" s="1096" t="s">
        <v>438</v>
      </c>
      <c r="C21" s="920">
        <v>0</v>
      </c>
      <c r="D21" s="920">
        <v>0</v>
      </c>
      <c r="E21" s="741">
        <f t="shared" si="0"/>
        <v>0</v>
      </c>
      <c r="F21" s="733"/>
      <c r="G21" s="1056">
        <v>0</v>
      </c>
      <c r="H21" s="1057">
        <v>0</v>
      </c>
      <c r="I21" s="733"/>
      <c r="J21" s="728">
        <f t="shared" si="1"/>
        <v>0</v>
      </c>
    </row>
    <row r="22" spans="1:10" ht="15" customHeight="1" x14ac:dyDescent="0.35">
      <c r="A22" s="60" t="s">
        <v>439</v>
      </c>
      <c r="B22" s="1096" t="s">
        <v>440</v>
      </c>
      <c r="C22" s="920">
        <v>0</v>
      </c>
      <c r="D22" s="920">
        <v>0</v>
      </c>
      <c r="E22" s="741">
        <f t="shared" si="0"/>
        <v>0</v>
      </c>
      <c r="F22" s="733"/>
      <c r="G22" s="1056">
        <v>0</v>
      </c>
      <c r="H22" s="1057">
        <v>0</v>
      </c>
      <c r="I22" s="733"/>
      <c r="J22" s="728">
        <f t="shared" si="1"/>
        <v>0</v>
      </c>
    </row>
    <row r="23" spans="1:10" ht="15" customHeight="1" x14ac:dyDescent="0.35">
      <c r="A23" s="60" t="s">
        <v>441</v>
      </c>
      <c r="B23" s="1096" t="s">
        <v>442</v>
      </c>
      <c r="C23" s="920">
        <v>0</v>
      </c>
      <c r="D23" s="920">
        <v>0</v>
      </c>
      <c r="E23" s="741">
        <f t="shared" si="0"/>
        <v>0</v>
      </c>
      <c r="F23" s="733"/>
      <c r="G23" s="1056">
        <v>0</v>
      </c>
      <c r="H23" s="1057">
        <v>0</v>
      </c>
      <c r="I23" s="733"/>
      <c r="J23" s="728">
        <f t="shared" si="1"/>
        <v>0</v>
      </c>
    </row>
    <row r="24" spans="1:10" ht="15" customHeight="1" x14ac:dyDescent="0.35">
      <c r="A24" s="60" t="s">
        <v>443</v>
      </c>
      <c r="B24" s="1096" t="s">
        <v>444</v>
      </c>
      <c r="C24" s="920">
        <v>0</v>
      </c>
      <c r="D24" s="920">
        <v>0</v>
      </c>
      <c r="E24" s="741">
        <f t="shared" si="0"/>
        <v>0</v>
      </c>
      <c r="F24" s="733"/>
      <c r="G24" s="1056">
        <v>0</v>
      </c>
      <c r="H24" s="1057">
        <v>0</v>
      </c>
      <c r="I24" s="733"/>
      <c r="J24" s="728">
        <f t="shared" si="1"/>
        <v>0</v>
      </c>
    </row>
    <row r="25" spans="1:10" ht="15" customHeight="1" x14ac:dyDescent="0.35">
      <c r="A25" s="60" t="s">
        <v>445</v>
      </c>
      <c r="B25" s="1096" t="s">
        <v>446</v>
      </c>
      <c r="C25" s="920">
        <v>0</v>
      </c>
      <c r="D25" s="920">
        <v>0</v>
      </c>
      <c r="E25" s="741">
        <f t="shared" si="0"/>
        <v>0</v>
      </c>
      <c r="F25" s="733"/>
      <c r="G25" s="1056">
        <v>0</v>
      </c>
      <c r="H25" s="1057">
        <v>0</v>
      </c>
      <c r="I25" s="733"/>
      <c r="J25" s="728">
        <f t="shared" si="1"/>
        <v>0</v>
      </c>
    </row>
    <row r="26" spans="1:10" ht="15" customHeight="1" x14ac:dyDescent="0.35">
      <c r="A26" s="60" t="s">
        <v>447</v>
      </c>
      <c r="B26" s="1096" t="s">
        <v>448</v>
      </c>
      <c r="C26" s="920">
        <v>0</v>
      </c>
      <c r="D26" s="920">
        <v>0</v>
      </c>
      <c r="E26" s="741">
        <f t="shared" si="0"/>
        <v>0</v>
      </c>
      <c r="F26" s="733"/>
      <c r="G26" s="1056">
        <v>0</v>
      </c>
      <c r="H26" s="1057">
        <v>0</v>
      </c>
      <c r="I26" s="733"/>
      <c r="J26" s="728">
        <f t="shared" si="1"/>
        <v>0</v>
      </c>
    </row>
    <row r="27" spans="1:10" ht="15" customHeight="1" x14ac:dyDescent="0.35">
      <c r="A27" s="60" t="s">
        <v>449</v>
      </c>
      <c r="B27" s="1096" t="s">
        <v>450</v>
      </c>
      <c r="C27" s="920">
        <v>0</v>
      </c>
      <c r="D27" s="920">
        <v>0</v>
      </c>
      <c r="E27" s="741">
        <f t="shared" si="0"/>
        <v>0</v>
      </c>
      <c r="F27" s="733"/>
      <c r="G27" s="1056">
        <v>0</v>
      </c>
      <c r="H27" s="1057">
        <v>0</v>
      </c>
      <c r="I27" s="733"/>
      <c r="J27" s="728">
        <f t="shared" si="1"/>
        <v>0</v>
      </c>
    </row>
    <row r="28" spans="1:10" ht="15" customHeight="1" x14ac:dyDescent="0.35">
      <c r="A28" s="60" t="s">
        <v>451</v>
      </c>
      <c r="B28" s="1096" t="s">
        <v>452</v>
      </c>
      <c r="C28" s="920">
        <v>0</v>
      </c>
      <c r="D28" s="920">
        <v>0</v>
      </c>
      <c r="E28" s="741">
        <f t="shared" si="0"/>
        <v>0</v>
      </c>
      <c r="F28" s="733"/>
      <c r="G28" s="1056">
        <v>0</v>
      </c>
      <c r="H28" s="1057">
        <v>0</v>
      </c>
      <c r="I28" s="733"/>
      <c r="J28" s="728">
        <f t="shared" si="1"/>
        <v>0</v>
      </c>
    </row>
    <row r="29" spans="1:10" ht="15" customHeight="1" x14ac:dyDescent="0.35">
      <c r="A29" s="60" t="s">
        <v>453</v>
      </c>
      <c r="B29" s="1096" t="s">
        <v>454</v>
      </c>
      <c r="C29" s="920">
        <v>0</v>
      </c>
      <c r="D29" s="920">
        <v>0</v>
      </c>
      <c r="E29" s="741">
        <f t="shared" si="0"/>
        <v>0</v>
      </c>
      <c r="F29" s="733"/>
      <c r="G29" s="1056">
        <v>0</v>
      </c>
      <c r="H29" s="1057">
        <v>0</v>
      </c>
      <c r="I29" s="733"/>
      <c r="J29" s="728">
        <f t="shared" si="1"/>
        <v>0</v>
      </c>
    </row>
    <row r="30" spans="1:10" ht="15" customHeight="1" x14ac:dyDescent="0.35">
      <c r="A30" s="60" t="s">
        <v>455</v>
      </c>
      <c r="B30" s="1096" t="s">
        <v>456</v>
      </c>
      <c r="C30" s="920">
        <v>0</v>
      </c>
      <c r="D30" s="920">
        <v>0</v>
      </c>
      <c r="E30" s="741">
        <f t="shared" si="0"/>
        <v>0</v>
      </c>
      <c r="F30" s="733"/>
      <c r="G30" s="1056">
        <v>0</v>
      </c>
      <c r="H30" s="1057">
        <v>0</v>
      </c>
      <c r="I30" s="733"/>
      <c r="J30" s="728">
        <f t="shared" si="1"/>
        <v>0</v>
      </c>
    </row>
    <row r="31" spans="1:10" ht="15" customHeight="1" x14ac:dyDescent="0.35">
      <c r="A31" s="60" t="s">
        <v>457</v>
      </c>
      <c r="B31" s="1096" t="s">
        <v>458</v>
      </c>
      <c r="C31" s="920">
        <v>0</v>
      </c>
      <c r="D31" s="920">
        <v>0</v>
      </c>
      <c r="E31" s="741">
        <f t="shared" si="0"/>
        <v>0</v>
      </c>
      <c r="F31" s="733"/>
      <c r="G31" s="1056">
        <v>0</v>
      </c>
      <c r="H31" s="1057">
        <v>0</v>
      </c>
      <c r="I31" s="733"/>
      <c r="J31" s="728">
        <f t="shared" si="1"/>
        <v>0</v>
      </c>
    </row>
    <row r="32" spans="1:10" ht="15" customHeight="1" x14ac:dyDescent="0.35">
      <c r="A32" s="60" t="s">
        <v>459</v>
      </c>
      <c r="B32" s="1096" t="s">
        <v>460</v>
      </c>
      <c r="C32" s="920">
        <v>0</v>
      </c>
      <c r="D32" s="920">
        <v>0</v>
      </c>
      <c r="E32" s="741">
        <f t="shared" si="0"/>
        <v>0</v>
      </c>
      <c r="F32" s="733"/>
      <c r="G32" s="1056">
        <v>0</v>
      </c>
      <c r="H32" s="1057">
        <v>0</v>
      </c>
      <c r="I32" s="733"/>
      <c r="J32" s="728">
        <f t="shared" si="1"/>
        <v>0</v>
      </c>
    </row>
    <row r="33" spans="1:10" ht="15" customHeight="1" x14ac:dyDescent="0.35">
      <c r="A33" s="60" t="s">
        <v>461</v>
      </c>
      <c r="B33" s="1096" t="s">
        <v>462</v>
      </c>
      <c r="C33" s="920">
        <v>0</v>
      </c>
      <c r="D33" s="920">
        <v>0</v>
      </c>
      <c r="E33" s="741">
        <f t="shared" si="0"/>
        <v>0</v>
      </c>
      <c r="F33" s="733"/>
      <c r="G33" s="1056">
        <v>0</v>
      </c>
      <c r="H33" s="1057">
        <v>0</v>
      </c>
      <c r="I33" s="733"/>
      <c r="J33" s="728">
        <f t="shared" si="1"/>
        <v>0</v>
      </c>
    </row>
    <row r="34" spans="1:10" ht="15" customHeight="1" x14ac:dyDescent="0.35">
      <c r="A34" s="60" t="s">
        <v>463</v>
      </c>
      <c r="B34" s="1096" t="s">
        <v>464</v>
      </c>
      <c r="C34" s="920">
        <v>0</v>
      </c>
      <c r="D34" s="920">
        <v>0</v>
      </c>
      <c r="E34" s="741">
        <f t="shared" si="0"/>
        <v>0</v>
      </c>
      <c r="F34" s="733"/>
      <c r="G34" s="1056">
        <v>0</v>
      </c>
      <c r="H34" s="1057">
        <v>0</v>
      </c>
      <c r="I34" s="733"/>
      <c r="J34" s="728">
        <f t="shared" si="1"/>
        <v>0</v>
      </c>
    </row>
    <row r="35" spans="1:10" ht="15" customHeight="1" x14ac:dyDescent="0.35">
      <c r="A35" s="60" t="s">
        <v>465</v>
      </c>
      <c r="B35" s="1096" t="s">
        <v>466</v>
      </c>
      <c r="C35" s="920">
        <v>0</v>
      </c>
      <c r="D35" s="920">
        <v>0</v>
      </c>
      <c r="E35" s="741">
        <f t="shared" si="0"/>
        <v>0</v>
      </c>
      <c r="F35" s="733"/>
      <c r="G35" s="1056">
        <v>0</v>
      </c>
      <c r="H35" s="1057">
        <v>0</v>
      </c>
      <c r="I35" s="733"/>
      <c r="J35" s="728">
        <f t="shared" si="1"/>
        <v>0</v>
      </c>
    </row>
    <row r="36" spans="1:10" ht="15" customHeight="1" x14ac:dyDescent="0.35">
      <c r="A36" s="60" t="s">
        <v>467</v>
      </c>
      <c r="B36" s="1096" t="s">
        <v>468</v>
      </c>
      <c r="C36" s="920">
        <v>0</v>
      </c>
      <c r="D36" s="920">
        <v>0</v>
      </c>
      <c r="E36" s="741">
        <f t="shared" si="0"/>
        <v>0</v>
      </c>
      <c r="F36" s="733"/>
      <c r="G36" s="1056">
        <v>0</v>
      </c>
      <c r="H36" s="1057">
        <v>0</v>
      </c>
      <c r="I36" s="733"/>
      <c r="J36" s="728">
        <f t="shared" si="1"/>
        <v>0</v>
      </c>
    </row>
    <row r="37" spans="1:10" ht="15" customHeight="1" x14ac:dyDescent="0.35">
      <c r="A37" s="60" t="s">
        <v>469</v>
      </c>
      <c r="B37" s="1096" t="s">
        <v>470</v>
      </c>
      <c r="C37" s="920">
        <v>0</v>
      </c>
      <c r="D37" s="920">
        <v>0</v>
      </c>
      <c r="E37" s="741">
        <f t="shared" si="0"/>
        <v>0</v>
      </c>
      <c r="F37" s="733"/>
      <c r="G37" s="1056">
        <v>0</v>
      </c>
      <c r="H37" s="1057">
        <v>0</v>
      </c>
      <c r="I37" s="733"/>
      <c r="J37" s="728">
        <f t="shared" si="1"/>
        <v>0</v>
      </c>
    </row>
    <row r="38" spans="1:10" ht="15" customHeight="1" x14ac:dyDescent="0.35">
      <c r="A38" s="60" t="s">
        <v>471</v>
      </c>
      <c r="B38" s="1096" t="s">
        <v>472</v>
      </c>
      <c r="C38" s="920">
        <v>0</v>
      </c>
      <c r="D38" s="920">
        <v>0</v>
      </c>
      <c r="E38" s="741">
        <f t="shared" si="0"/>
        <v>0</v>
      </c>
      <c r="F38" s="733"/>
      <c r="G38" s="1056">
        <v>0</v>
      </c>
      <c r="H38" s="1057">
        <v>0</v>
      </c>
      <c r="I38" s="733"/>
      <c r="J38" s="728">
        <f t="shared" si="1"/>
        <v>0</v>
      </c>
    </row>
    <row r="39" spans="1:10" ht="15" customHeight="1" x14ac:dyDescent="0.35">
      <c r="A39" s="60" t="s">
        <v>473</v>
      </c>
      <c r="B39" s="1096" t="s">
        <v>474</v>
      </c>
      <c r="C39" s="920">
        <v>0</v>
      </c>
      <c r="D39" s="920">
        <v>0</v>
      </c>
      <c r="E39" s="741">
        <f t="shared" si="0"/>
        <v>0</v>
      </c>
      <c r="F39" s="733"/>
      <c r="G39" s="1056">
        <v>0</v>
      </c>
      <c r="H39" s="1057">
        <v>0</v>
      </c>
      <c r="I39" s="733"/>
      <c r="J39" s="728">
        <f t="shared" si="1"/>
        <v>0</v>
      </c>
    </row>
    <row r="40" spans="1:10" ht="15" customHeight="1" x14ac:dyDescent="0.35">
      <c r="A40" s="60" t="s">
        <v>475</v>
      </c>
      <c r="B40" s="1096" t="s">
        <v>476</v>
      </c>
      <c r="C40" s="920">
        <v>0</v>
      </c>
      <c r="D40" s="920">
        <v>0</v>
      </c>
      <c r="E40" s="741">
        <f t="shared" si="0"/>
        <v>0</v>
      </c>
      <c r="F40" s="733"/>
      <c r="G40" s="1056">
        <v>0</v>
      </c>
      <c r="H40" s="1057">
        <v>0</v>
      </c>
      <c r="I40" s="733"/>
      <c r="J40" s="728">
        <f t="shared" si="1"/>
        <v>0</v>
      </c>
    </row>
    <row r="41" spans="1:10" ht="15" customHeight="1" x14ac:dyDescent="0.35">
      <c r="A41" s="60" t="s">
        <v>477</v>
      </c>
      <c r="B41" s="1096" t="s">
        <v>478</v>
      </c>
      <c r="C41" s="920">
        <v>0</v>
      </c>
      <c r="D41" s="920">
        <v>0</v>
      </c>
      <c r="E41" s="741">
        <f t="shared" si="0"/>
        <v>0</v>
      </c>
      <c r="F41" s="733"/>
      <c r="G41" s="1056">
        <v>0</v>
      </c>
      <c r="H41" s="1057">
        <v>0</v>
      </c>
      <c r="I41" s="733"/>
      <c r="J41" s="728">
        <f t="shared" si="1"/>
        <v>0</v>
      </c>
    </row>
    <row r="42" spans="1:10" ht="15" customHeight="1" x14ac:dyDescent="0.35">
      <c r="A42" s="60" t="s">
        <v>479</v>
      </c>
      <c r="B42" s="1096" t="s">
        <v>480</v>
      </c>
      <c r="C42" s="920">
        <v>0</v>
      </c>
      <c r="D42" s="920">
        <v>0</v>
      </c>
      <c r="E42" s="741">
        <f t="shared" si="0"/>
        <v>0</v>
      </c>
      <c r="F42" s="733"/>
      <c r="G42" s="1056">
        <v>0</v>
      </c>
      <c r="H42" s="1057">
        <v>0</v>
      </c>
      <c r="I42" s="733"/>
      <c r="J42" s="728">
        <f t="shared" si="1"/>
        <v>0</v>
      </c>
    </row>
    <row r="43" spans="1:10" ht="15" customHeight="1" x14ac:dyDescent="0.35">
      <c r="A43" s="60" t="s">
        <v>481</v>
      </c>
      <c r="B43" s="1096" t="s">
        <v>482</v>
      </c>
      <c r="C43" s="920">
        <v>0</v>
      </c>
      <c r="D43" s="920">
        <v>0</v>
      </c>
      <c r="E43" s="741">
        <f t="shared" si="0"/>
        <v>0</v>
      </c>
      <c r="F43" s="733"/>
      <c r="G43" s="1056">
        <v>0</v>
      </c>
      <c r="H43" s="1057">
        <v>0</v>
      </c>
      <c r="I43" s="733"/>
      <c r="J43" s="728">
        <f t="shared" si="1"/>
        <v>0</v>
      </c>
    </row>
    <row r="44" spans="1:10" ht="15" customHeight="1" x14ac:dyDescent="0.35">
      <c r="A44" s="60" t="s">
        <v>483</v>
      </c>
      <c r="B44" s="1096" t="s">
        <v>484</v>
      </c>
      <c r="C44" s="920">
        <v>0</v>
      </c>
      <c r="D44" s="920">
        <v>0</v>
      </c>
      <c r="E44" s="741">
        <f t="shared" si="0"/>
        <v>0</v>
      </c>
      <c r="F44" s="733"/>
      <c r="G44" s="1056">
        <v>0</v>
      </c>
      <c r="H44" s="1057">
        <v>0</v>
      </c>
      <c r="I44" s="733"/>
      <c r="J44" s="728">
        <f t="shared" si="1"/>
        <v>0</v>
      </c>
    </row>
    <row r="45" spans="1:10" ht="15" customHeight="1" x14ac:dyDescent="0.35">
      <c r="A45" s="60" t="s">
        <v>485</v>
      </c>
      <c r="B45" s="1096" t="s">
        <v>486</v>
      </c>
      <c r="C45" s="920">
        <v>0</v>
      </c>
      <c r="D45" s="920">
        <v>0</v>
      </c>
      <c r="E45" s="741">
        <f t="shared" si="0"/>
        <v>0</v>
      </c>
      <c r="F45" s="733"/>
      <c r="G45" s="1056">
        <v>0</v>
      </c>
      <c r="H45" s="1057">
        <v>0</v>
      </c>
      <c r="I45" s="733"/>
      <c r="J45" s="728">
        <f t="shared" si="1"/>
        <v>0</v>
      </c>
    </row>
    <row r="46" spans="1:10" ht="15" customHeight="1" x14ac:dyDescent="0.35">
      <c r="A46" s="60" t="s">
        <v>487</v>
      </c>
      <c r="B46" s="1096" t="s">
        <v>488</v>
      </c>
      <c r="C46" s="920">
        <v>0</v>
      </c>
      <c r="D46" s="920">
        <v>0</v>
      </c>
      <c r="E46" s="741">
        <f t="shared" si="0"/>
        <v>0</v>
      </c>
      <c r="F46" s="733"/>
      <c r="G46" s="1056">
        <v>0</v>
      </c>
      <c r="H46" s="1057">
        <v>0</v>
      </c>
      <c r="I46" s="733"/>
      <c r="J46" s="728">
        <f t="shared" si="1"/>
        <v>0</v>
      </c>
    </row>
    <row r="47" spans="1:10" ht="15" customHeight="1" x14ac:dyDescent="0.35">
      <c r="A47" s="60" t="s">
        <v>489</v>
      </c>
      <c r="B47" s="1096" t="s">
        <v>490</v>
      </c>
      <c r="C47" s="920">
        <v>0</v>
      </c>
      <c r="D47" s="920">
        <v>0</v>
      </c>
      <c r="E47" s="741">
        <f t="shared" si="0"/>
        <v>0</v>
      </c>
      <c r="F47" s="733"/>
      <c r="G47" s="1056">
        <v>0</v>
      </c>
      <c r="H47" s="1057">
        <v>0</v>
      </c>
      <c r="I47" s="733"/>
      <c r="J47" s="728">
        <f t="shared" si="1"/>
        <v>0</v>
      </c>
    </row>
    <row r="48" spans="1:10" ht="15" customHeight="1" x14ac:dyDescent="0.35">
      <c r="A48" s="60" t="s">
        <v>491</v>
      </c>
      <c r="B48" s="1096" t="s">
        <v>492</v>
      </c>
      <c r="C48" s="920">
        <v>0</v>
      </c>
      <c r="D48" s="920">
        <v>0</v>
      </c>
      <c r="E48" s="741">
        <f t="shared" si="0"/>
        <v>0</v>
      </c>
      <c r="F48" s="733"/>
      <c r="G48" s="1056">
        <v>0</v>
      </c>
      <c r="H48" s="1057">
        <v>0</v>
      </c>
      <c r="I48" s="733"/>
      <c r="J48" s="728">
        <f t="shared" si="1"/>
        <v>0</v>
      </c>
    </row>
    <row r="49" spans="1:10" ht="15" customHeight="1" x14ac:dyDescent="0.35">
      <c r="A49" s="60" t="s">
        <v>493</v>
      </c>
      <c r="B49" s="1096" t="s">
        <v>494</v>
      </c>
      <c r="C49" s="920">
        <v>0</v>
      </c>
      <c r="D49" s="920">
        <v>0</v>
      </c>
      <c r="E49" s="741">
        <f t="shared" si="0"/>
        <v>0</v>
      </c>
      <c r="F49" s="733"/>
      <c r="G49" s="1056">
        <v>0</v>
      </c>
      <c r="H49" s="1057">
        <v>0</v>
      </c>
      <c r="I49" s="733"/>
      <c r="J49" s="728">
        <f t="shared" si="1"/>
        <v>0</v>
      </c>
    </row>
    <row r="50" spans="1:10" ht="15" customHeight="1" x14ac:dyDescent="0.35">
      <c r="A50" s="60" t="s">
        <v>495</v>
      </c>
      <c r="B50" s="1096" t="s">
        <v>496</v>
      </c>
      <c r="C50" s="920">
        <v>0</v>
      </c>
      <c r="D50" s="920">
        <v>0</v>
      </c>
      <c r="E50" s="741">
        <f t="shared" si="0"/>
        <v>0</v>
      </c>
      <c r="F50" s="733"/>
      <c r="G50" s="1056">
        <v>0</v>
      </c>
      <c r="H50" s="1057">
        <v>0</v>
      </c>
      <c r="I50" s="733"/>
      <c r="J50" s="728">
        <f t="shared" si="1"/>
        <v>0</v>
      </c>
    </row>
    <row r="51" spans="1:10" ht="15" customHeight="1" x14ac:dyDescent="0.35">
      <c r="A51" s="60" t="s">
        <v>497</v>
      </c>
      <c r="B51" s="1096" t="s">
        <v>498</v>
      </c>
      <c r="C51" s="920">
        <v>0</v>
      </c>
      <c r="D51" s="920">
        <v>0</v>
      </c>
      <c r="E51" s="741">
        <f t="shared" si="0"/>
        <v>0</v>
      </c>
      <c r="F51" s="733"/>
      <c r="G51" s="1056">
        <v>0</v>
      </c>
      <c r="H51" s="1057">
        <v>0</v>
      </c>
      <c r="I51" s="733"/>
      <c r="J51" s="728">
        <f>SUM(E51,G51:H51)</f>
        <v>0</v>
      </c>
    </row>
    <row r="52" spans="1:10" ht="15" customHeight="1" x14ac:dyDescent="0.35">
      <c r="A52" s="61" t="s">
        <v>499</v>
      </c>
      <c r="B52" s="1097" t="s">
        <v>500</v>
      </c>
      <c r="C52" s="924">
        <v>0</v>
      </c>
      <c r="D52" s="924">
        <v>0</v>
      </c>
      <c r="E52" s="735">
        <f t="shared" si="0"/>
        <v>0</v>
      </c>
      <c r="F52" s="733"/>
      <c r="G52" s="1058">
        <v>0</v>
      </c>
      <c r="H52" s="1059">
        <v>0</v>
      </c>
      <c r="I52" s="733"/>
      <c r="J52" s="1060">
        <f t="shared" si="1"/>
        <v>0</v>
      </c>
    </row>
    <row r="53" spans="1:10" ht="15" customHeight="1" x14ac:dyDescent="0.35">
      <c r="A53" s="1061" t="s">
        <v>501</v>
      </c>
      <c r="B53" s="910" t="s">
        <v>502</v>
      </c>
      <c r="C53" s="1062">
        <f>SUM(C8:C52)</f>
        <v>0</v>
      </c>
      <c r="D53" s="1062">
        <f>SUM(D8:D52)</f>
        <v>0</v>
      </c>
      <c r="E53" s="736">
        <f>SUM(C53:D53)</f>
        <v>0</v>
      </c>
      <c r="F53" s="821"/>
      <c r="G53" s="1064">
        <f>SUM(G8:G52)</f>
        <v>0</v>
      </c>
      <c r="H53" s="1065">
        <f>SUM(H8:H52)</f>
        <v>0</v>
      </c>
      <c r="I53" s="821"/>
      <c r="J53" s="737">
        <f>SUM(E53,G53:H53)</f>
        <v>0</v>
      </c>
    </row>
    <row r="54" spans="1:10" ht="15" customHeight="1" x14ac:dyDescent="0.35">
      <c r="A54" s="62"/>
      <c r="B54" s="63"/>
      <c r="C54" s="928"/>
      <c r="D54" s="928"/>
      <c r="E54" s="928"/>
      <c r="F54" s="970"/>
      <c r="G54" s="928"/>
      <c r="H54" s="928"/>
      <c r="I54" s="970"/>
      <c r="J54" s="929"/>
    </row>
    <row r="55" spans="1:10" ht="15" customHeight="1" x14ac:dyDescent="0.35">
      <c r="A55" s="12">
        <v>2</v>
      </c>
      <c r="B55" s="908" t="s">
        <v>503</v>
      </c>
      <c r="C55" s="1067">
        <v>0</v>
      </c>
      <c r="D55" s="1067">
        <v>0</v>
      </c>
      <c r="E55" s="1063">
        <f>SUM(C55:D55)</f>
        <v>0</v>
      </c>
      <c r="F55" s="733"/>
      <c r="G55" s="1068">
        <v>0</v>
      </c>
      <c r="H55" s="1069">
        <v>0</v>
      </c>
      <c r="I55" s="733"/>
      <c r="J55" s="1066">
        <f>SUM(E55,G55:H55)</f>
        <v>0</v>
      </c>
    </row>
    <row r="56" spans="1:10" ht="15" customHeight="1" x14ac:dyDescent="0.35">
      <c r="A56" s="62"/>
      <c r="B56" s="63"/>
      <c r="C56" s="928"/>
      <c r="D56" s="928"/>
      <c r="E56" s="928"/>
      <c r="F56" s="621"/>
      <c r="G56" s="928"/>
      <c r="H56" s="928"/>
      <c r="I56" s="621"/>
      <c r="J56" s="929"/>
    </row>
    <row r="57" spans="1:10" ht="15" customHeight="1" x14ac:dyDescent="0.35">
      <c r="A57" s="45">
        <v>3</v>
      </c>
      <c r="B57" s="906" t="s">
        <v>504</v>
      </c>
      <c r="C57" s="327" t="s">
        <v>81</v>
      </c>
      <c r="D57" s="327" t="s">
        <v>81</v>
      </c>
      <c r="E57" s="327" t="s">
        <v>81</v>
      </c>
      <c r="F57" s="1070" t="s">
        <v>81</v>
      </c>
      <c r="G57" s="327" t="s">
        <v>81</v>
      </c>
      <c r="H57" s="327" t="s">
        <v>81</v>
      </c>
      <c r="I57" s="1070" t="s">
        <v>81</v>
      </c>
      <c r="J57" s="328" t="s">
        <v>81</v>
      </c>
    </row>
    <row r="58" spans="1:10" ht="15" customHeight="1" x14ac:dyDescent="0.35">
      <c r="A58" s="12" t="s">
        <v>213</v>
      </c>
      <c r="B58" s="1094" t="s">
        <v>505</v>
      </c>
      <c r="C58" s="1067">
        <v>0</v>
      </c>
      <c r="D58" s="1067">
        <v>0</v>
      </c>
      <c r="E58" s="934">
        <f>SUM(C58:D58)</f>
        <v>0</v>
      </c>
      <c r="F58" s="1071"/>
      <c r="G58" s="1067">
        <v>0</v>
      </c>
      <c r="H58" s="1067">
        <v>0</v>
      </c>
      <c r="I58" s="1071"/>
      <c r="J58" s="934">
        <f>SUM(E58,G58:H58)</f>
        <v>0</v>
      </c>
    </row>
    <row r="59" spans="1:10" ht="15" customHeight="1" x14ac:dyDescent="0.35">
      <c r="A59" s="45" t="s">
        <v>215</v>
      </c>
      <c r="B59" s="1098" t="s">
        <v>591</v>
      </c>
      <c r="C59" s="529" t="s">
        <v>81</v>
      </c>
      <c r="D59" s="529" t="s">
        <v>81</v>
      </c>
      <c r="E59" s="529" t="s">
        <v>81</v>
      </c>
      <c r="F59" s="529" t="s">
        <v>81</v>
      </c>
      <c r="G59" s="327" t="s">
        <v>81</v>
      </c>
      <c r="H59" s="529" t="s">
        <v>81</v>
      </c>
      <c r="I59" s="529" t="s">
        <v>81</v>
      </c>
      <c r="J59" s="328" t="s">
        <v>81</v>
      </c>
    </row>
    <row r="60" spans="1:10" ht="15" customHeight="1" x14ac:dyDescent="0.35">
      <c r="A60" s="59" t="s">
        <v>592</v>
      </c>
      <c r="B60" s="1099" t="s">
        <v>593</v>
      </c>
      <c r="C60" s="809"/>
      <c r="D60" s="810"/>
      <c r="E60" s="810"/>
      <c r="F60" s="811"/>
      <c r="G60" s="1072">
        <v>0</v>
      </c>
      <c r="H60" s="809"/>
      <c r="I60" s="811"/>
      <c r="J60" s="1055">
        <f>G60</f>
        <v>0</v>
      </c>
    </row>
    <row r="61" spans="1:10" ht="26.25" x14ac:dyDescent="0.35">
      <c r="A61" s="60" t="s">
        <v>594</v>
      </c>
      <c r="B61" s="1100" t="s">
        <v>595</v>
      </c>
      <c r="C61" s="724"/>
      <c r="D61" s="725"/>
      <c r="E61" s="725"/>
      <c r="F61" s="726"/>
      <c r="G61" s="727">
        <v>0</v>
      </c>
      <c r="H61" s="724"/>
      <c r="I61" s="726"/>
      <c r="J61" s="728">
        <f>G61</f>
        <v>0</v>
      </c>
    </row>
    <row r="62" spans="1:10" ht="15" customHeight="1" x14ac:dyDescent="0.35">
      <c r="A62" s="61" t="s">
        <v>596</v>
      </c>
      <c r="B62" s="1101" t="s">
        <v>597</v>
      </c>
      <c r="C62" s="1073">
        <v>0</v>
      </c>
      <c r="D62" s="1073">
        <v>0</v>
      </c>
      <c r="E62" s="1074">
        <f>SUM(C62:D62)</f>
        <v>0</v>
      </c>
      <c r="F62" s="733"/>
      <c r="G62" s="730">
        <v>0</v>
      </c>
      <c r="H62" s="1075">
        <v>0</v>
      </c>
      <c r="I62" s="733"/>
      <c r="J62" s="1060">
        <f>SUM(E62,G62:H62)</f>
        <v>0</v>
      </c>
    </row>
    <row r="63" spans="1:10" ht="15" customHeight="1" x14ac:dyDescent="0.35">
      <c r="A63" s="97" t="s">
        <v>598</v>
      </c>
      <c r="B63" s="1102" t="s">
        <v>599</v>
      </c>
      <c r="C63" s="355">
        <f>C62</f>
        <v>0</v>
      </c>
      <c r="D63" s="355">
        <f>D62</f>
        <v>0</v>
      </c>
      <c r="E63" s="736">
        <f>E62</f>
        <v>0</v>
      </c>
      <c r="F63" s="821"/>
      <c r="G63" s="737">
        <f>SUM(G60:G62)</f>
        <v>0</v>
      </c>
      <c r="H63" s="736">
        <f>H62</f>
        <v>0</v>
      </c>
      <c r="I63" s="821"/>
      <c r="J63" s="737">
        <f>SUM(J60:J62)</f>
        <v>0</v>
      </c>
    </row>
    <row r="64" spans="1:10" ht="15" customHeight="1" x14ac:dyDescent="0.35">
      <c r="A64" s="12" t="s">
        <v>217</v>
      </c>
      <c r="B64" s="1094" t="s">
        <v>507</v>
      </c>
      <c r="C64" s="1067">
        <v>0</v>
      </c>
      <c r="D64" s="1067">
        <v>0</v>
      </c>
      <c r="E64" s="1063">
        <f>SUM(C64:D64)</f>
        <v>0</v>
      </c>
      <c r="F64" s="733"/>
      <c r="G64" s="1068">
        <v>0</v>
      </c>
      <c r="H64" s="1069">
        <v>0</v>
      </c>
      <c r="I64" s="733"/>
      <c r="J64" s="1066">
        <f>SUM(E64,G64:H64)</f>
        <v>0</v>
      </c>
    </row>
    <row r="65" spans="1:10" ht="15" customHeight="1" x14ac:dyDescent="0.35">
      <c r="A65" s="97" t="s">
        <v>219</v>
      </c>
      <c r="B65" s="907" t="s">
        <v>508</v>
      </c>
      <c r="C65" s="355">
        <f>SUM(C58,C63,C64)</f>
        <v>0</v>
      </c>
      <c r="D65" s="355">
        <f>SUM(D58,D63,D64)</f>
        <v>0</v>
      </c>
      <c r="E65" s="736">
        <f>SUM(E58,E63,E64)</f>
        <v>0</v>
      </c>
      <c r="F65" s="821"/>
      <c r="G65" s="737">
        <f>SUM(G58,G63,G64)</f>
        <v>0</v>
      </c>
      <c r="H65" s="736">
        <f>SUM(H58,H63,H64)</f>
        <v>0</v>
      </c>
      <c r="I65" s="821"/>
      <c r="J65" s="737">
        <f>SUM(J58,J63,J64)</f>
        <v>0</v>
      </c>
    </row>
    <row r="66" spans="1:10" ht="15" customHeight="1" x14ac:dyDescent="0.35">
      <c r="A66" s="62"/>
      <c r="B66" s="909"/>
      <c r="C66" s="928"/>
      <c r="D66" s="928"/>
      <c r="E66" s="928"/>
      <c r="F66" s="1076"/>
      <c r="G66" s="928"/>
      <c r="H66" s="928"/>
      <c r="I66" s="1076"/>
      <c r="J66" s="929"/>
    </row>
    <row r="67" spans="1:10" ht="15" customHeight="1" x14ac:dyDescent="0.35">
      <c r="A67" s="45">
        <v>4</v>
      </c>
      <c r="B67" s="906" t="s">
        <v>600</v>
      </c>
      <c r="C67" s="529" t="s">
        <v>81</v>
      </c>
      <c r="D67" s="327" t="s">
        <v>81</v>
      </c>
      <c r="E67" s="327" t="s">
        <v>81</v>
      </c>
      <c r="F67" s="738" t="s">
        <v>81</v>
      </c>
      <c r="G67" s="327" t="s">
        <v>81</v>
      </c>
      <c r="H67" s="327" t="s">
        <v>81</v>
      </c>
      <c r="I67" s="1070" t="s">
        <v>81</v>
      </c>
      <c r="J67" s="328" t="s">
        <v>81</v>
      </c>
    </row>
    <row r="68" spans="1:10" ht="15" customHeight="1" x14ac:dyDescent="0.35">
      <c r="A68" s="59" t="s">
        <v>364</v>
      </c>
      <c r="B68" s="1088" t="s">
        <v>601</v>
      </c>
      <c r="C68" s="739"/>
      <c r="D68" s="729">
        <v>0</v>
      </c>
      <c r="E68" s="734">
        <f>D68</f>
        <v>0</v>
      </c>
      <c r="F68" s="739"/>
      <c r="G68" s="729">
        <v>0</v>
      </c>
      <c r="H68" s="1071"/>
      <c r="I68" s="350">
        <v>0</v>
      </c>
      <c r="J68" s="351">
        <f>SUM(E68,G68,I68)</f>
        <v>0</v>
      </c>
    </row>
    <row r="69" spans="1:10" ht="15" customHeight="1" x14ac:dyDescent="0.35">
      <c r="A69" s="61" t="s">
        <v>373</v>
      </c>
      <c r="B69" s="1089" t="s">
        <v>602</v>
      </c>
      <c r="C69" s="733"/>
      <c r="D69" s="730">
        <v>0</v>
      </c>
      <c r="E69" s="735">
        <f>D69</f>
        <v>0</v>
      </c>
      <c r="F69" s="733"/>
      <c r="G69" s="730">
        <v>0</v>
      </c>
      <c r="H69" s="1073">
        <v>0</v>
      </c>
      <c r="I69" s="352">
        <v>0</v>
      </c>
      <c r="J69" s="353">
        <f>SUM(E69,G69:I69)</f>
        <v>0</v>
      </c>
    </row>
    <row r="70" spans="1:10" ht="15" customHeight="1" x14ac:dyDescent="0.35">
      <c r="A70" s="97" t="s">
        <v>381</v>
      </c>
      <c r="B70" s="907" t="s">
        <v>603</v>
      </c>
      <c r="C70" s="733"/>
      <c r="D70" s="731">
        <f>SUM(D68:D69)</f>
        <v>0</v>
      </c>
      <c r="E70" s="740">
        <f>SUM(E68:E69)</f>
        <v>0</v>
      </c>
      <c r="F70" s="821"/>
      <c r="G70" s="731">
        <f>SUM(G68:G69)</f>
        <v>0</v>
      </c>
      <c r="H70" s="354">
        <f>H69</f>
        <v>0</v>
      </c>
      <c r="I70" s="354">
        <f>SUM(I68:I69)</f>
        <v>0</v>
      </c>
      <c r="J70" s="354">
        <f>SUM(J68:J69)</f>
        <v>0</v>
      </c>
    </row>
    <row r="71" spans="1:10" ht="15" customHeight="1" x14ac:dyDescent="0.35">
      <c r="A71" s="62"/>
      <c r="B71" s="909"/>
      <c r="C71" s="1076"/>
      <c r="D71" s="928"/>
      <c r="E71" s="928"/>
      <c r="F71" s="1076"/>
      <c r="G71" s="928"/>
      <c r="H71" s="928"/>
      <c r="I71" s="928"/>
      <c r="J71" s="929"/>
    </row>
    <row r="72" spans="1:10" ht="13.5" x14ac:dyDescent="0.35">
      <c r="A72" s="45">
        <v>5</v>
      </c>
      <c r="B72" s="322" t="s">
        <v>374</v>
      </c>
      <c r="C72" s="529" t="s">
        <v>81</v>
      </c>
      <c r="D72" s="327" t="s">
        <v>81</v>
      </c>
      <c r="E72" s="327" t="s">
        <v>81</v>
      </c>
      <c r="F72" s="529" t="s">
        <v>81</v>
      </c>
      <c r="G72" s="327" t="s">
        <v>81</v>
      </c>
      <c r="H72" s="327" t="s">
        <v>81</v>
      </c>
      <c r="I72" s="327" t="s">
        <v>81</v>
      </c>
      <c r="J72" s="328" t="s">
        <v>81</v>
      </c>
    </row>
    <row r="73" spans="1:10" ht="15" customHeight="1" x14ac:dyDescent="0.35">
      <c r="A73" s="59" t="s">
        <v>604</v>
      </c>
      <c r="B73" s="1088" t="s">
        <v>376</v>
      </c>
      <c r="C73" s="739"/>
      <c r="D73" s="729">
        <v>0</v>
      </c>
      <c r="E73" s="734">
        <f>D73</f>
        <v>0</v>
      </c>
      <c r="F73" s="739"/>
      <c r="G73" s="729">
        <v>0</v>
      </c>
      <c r="H73" s="350">
        <v>0</v>
      </c>
      <c r="I73" s="350">
        <v>0</v>
      </c>
      <c r="J73" s="351">
        <f>SUM(E73,G73:I73)</f>
        <v>0</v>
      </c>
    </row>
    <row r="74" spans="1:10" ht="15" customHeight="1" x14ac:dyDescent="0.35">
      <c r="A74" s="61" t="s">
        <v>605</v>
      </c>
      <c r="B74" s="1089" t="s">
        <v>378</v>
      </c>
      <c r="C74" s="733"/>
      <c r="D74" s="730">
        <v>0</v>
      </c>
      <c r="E74" s="735">
        <f>D74</f>
        <v>0</v>
      </c>
      <c r="F74" s="733"/>
      <c r="G74" s="730">
        <v>0</v>
      </c>
      <c r="H74" s="352">
        <v>0</v>
      </c>
      <c r="I74" s="352">
        <v>0</v>
      </c>
      <c r="J74" s="353">
        <f>SUM(E74,G74:I74)</f>
        <v>0</v>
      </c>
    </row>
    <row r="75" spans="1:10" ht="27" x14ac:dyDescent="0.35">
      <c r="A75" s="97" t="s">
        <v>606</v>
      </c>
      <c r="B75" s="318" t="s">
        <v>607</v>
      </c>
      <c r="C75" s="733"/>
      <c r="D75" s="731">
        <f>SUM(D73:D74)</f>
        <v>0</v>
      </c>
      <c r="E75" s="736">
        <f>SUM(E73:E74)</f>
        <v>0</v>
      </c>
      <c r="F75" s="821"/>
      <c r="G75" s="737">
        <f>SUM(G73:G74)</f>
        <v>0</v>
      </c>
      <c r="H75" s="355">
        <f>SUM(H73:H74)</f>
        <v>0</v>
      </c>
      <c r="I75" s="354">
        <f>SUM(I73:I74)</f>
        <v>0</v>
      </c>
      <c r="J75" s="355">
        <f>SUM(J73:J74)</f>
        <v>0</v>
      </c>
    </row>
    <row r="76" spans="1:10" ht="15" customHeight="1" x14ac:dyDescent="0.35">
      <c r="A76" s="62"/>
      <c r="B76" s="909"/>
      <c r="C76" s="1076"/>
      <c r="D76" s="1077"/>
      <c r="E76" s="1077"/>
      <c r="F76" s="1076"/>
      <c r="G76" s="1077"/>
      <c r="H76" s="1077"/>
      <c r="I76" s="1077"/>
      <c r="J76" s="1078"/>
    </row>
    <row r="77" spans="1:10" ht="15" customHeight="1" x14ac:dyDescent="0.35">
      <c r="A77" s="45">
        <v>6</v>
      </c>
      <c r="B77" s="1079" t="s">
        <v>84</v>
      </c>
      <c r="C77" s="732" t="s">
        <v>81</v>
      </c>
      <c r="D77" s="529" t="s">
        <v>81</v>
      </c>
      <c r="E77" s="529" t="s">
        <v>81</v>
      </c>
      <c r="F77" s="738" t="s">
        <v>81</v>
      </c>
      <c r="G77" s="529" t="s">
        <v>81</v>
      </c>
      <c r="H77" s="529" t="s">
        <v>81</v>
      </c>
      <c r="I77" s="529" t="s">
        <v>81</v>
      </c>
      <c r="J77" s="530" t="s">
        <v>81</v>
      </c>
    </row>
    <row r="78" spans="1:10" ht="27" customHeight="1" x14ac:dyDescent="0.35">
      <c r="A78" s="45" t="s">
        <v>608</v>
      </c>
      <c r="B78" s="1103" t="s">
        <v>609</v>
      </c>
      <c r="C78" s="531"/>
      <c r="D78" s="327"/>
      <c r="E78" s="327"/>
      <c r="F78" s="529"/>
      <c r="G78" s="327"/>
      <c r="H78" s="327"/>
      <c r="I78" s="327"/>
      <c r="J78" s="328"/>
    </row>
    <row r="79" spans="1:10" ht="15" customHeight="1" x14ac:dyDescent="0.35">
      <c r="A79" s="265" t="s">
        <v>610</v>
      </c>
      <c r="B79" s="1090" t="s">
        <v>400</v>
      </c>
      <c r="C79" s="1080">
        <v>0</v>
      </c>
      <c r="D79" s="1080">
        <v>0</v>
      </c>
      <c r="E79" s="1081">
        <f t="shared" ref="E79:E87" si="2">SUM(C79:D79)</f>
        <v>0</v>
      </c>
      <c r="F79" s="739"/>
      <c r="G79" s="1082">
        <v>0</v>
      </c>
      <c r="H79" s="1080">
        <v>0</v>
      </c>
      <c r="I79" s="739"/>
      <c r="J79" s="1083">
        <f>SUM(E79,G79:H79)</f>
        <v>0</v>
      </c>
    </row>
    <row r="80" spans="1:10" ht="15" customHeight="1" x14ac:dyDescent="0.35">
      <c r="A80" s="220" t="s">
        <v>611</v>
      </c>
      <c r="B80" s="1091" t="s">
        <v>401</v>
      </c>
      <c r="C80" s="348">
        <v>0</v>
      </c>
      <c r="D80" s="348">
        <v>0</v>
      </c>
      <c r="E80" s="741">
        <f t="shared" si="2"/>
        <v>0</v>
      </c>
      <c r="F80" s="733"/>
      <c r="G80" s="722">
        <v>0</v>
      </c>
      <c r="H80" s="348">
        <v>0</v>
      </c>
      <c r="I80" s="733"/>
      <c r="J80" s="349">
        <f t="shared" ref="J80:J87" si="3">SUM(E80,G80:H80)</f>
        <v>0</v>
      </c>
    </row>
    <row r="81" spans="1:10" ht="15" customHeight="1" x14ac:dyDescent="0.35">
      <c r="A81" s="220" t="s">
        <v>612</v>
      </c>
      <c r="B81" s="1091" t="s">
        <v>402</v>
      </c>
      <c r="C81" s="348">
        <v>0</v>
      </c>
      <c r="D81" s="348">
        <v>0</v>
      </c>
      <c r="E81" s="741">
        <f t="shared" si="2"/>
        <v>0</v>
      </c>
      <c r="F81" s="733"/>
      <c r="G81" s="722">
        <v>0</v>
      </c>
      <c r="H81" s="348">
        <v>0</v>
      </c>
      <c r="I81" s="733"/>
      <c r="J81" s="349">
        <f t="shared" si="3"/>
        <v>0</v>
      </c>
    </row>
    <row r="82" spans="1:10" ht="15" customHeight="1" x14ac:dyDescent="0.35">
      <c r="A82" s="220" t="s">
        <v>613</v>
      </c>
      <c r="B82" s="1091" t="s">
        <v>403</v>
      </c>
      <c r="C82" s="348">
        <v>0</v>
      </c>
      <c r="D82" s="348">
        <v>0</v>
      </c>
      <c r="E82" s="741">
        <f t="shared" si="2"/>
        <v>0</v>
      </c>
      <c r="F82" s="733"/>
      <c r="G82" s="722">
        <v>0</v>
      </c>
      <c r="H82" s="348">
        <v>0</v>
      </c>
      <c r="I82" s="733"/>
      <c r="J82" s="349">
        <f t="shared" si="3"/>
        <v>0</v>
      </c>
    </row>
    <row r="83" spans="1:10" ht="15" customHeight="1" x14ac:dyDescent="0.35">
      <c r="A83" s="220" t="s">
        <v>614</v>
      </c>
      <c r="B83" s="1091" t="s">
        <v>404</v>
      </c>
      <c r="C83" s="348">
        <v>0</v>
      </c>
      <c r="D83" s="348">
        <v>0</v>
      </c>
      <c r="E83" s="741">
        <f t="shared" si="2"/>
        <v>0</v>
      </c>
      <c r="F83" s="733"/>
      <c r="G83" s="722">
        <v>0</v>
      </c>
      <c r="H83" s="348">
        <v>0</v>
      </c>
      <c r="I83" s="733"/>
      <c r="J83" s="349">
        <f t="shared" si="3"/>
        <v>0</v>
      </c>
    </row>
    <row r="84" spans="1:10" ht="15" customHeight="1" x14ac:dyDescent="0.35">
      <c r="A84" s="220" t="s">
        <v>615</v>
      </c>
      <c r="B84" s="1091" t="s">
        <v>405</v>
      </c>
      <c r="C84" s="348">
        <v>0</v>
      </c>
      <c r="D84" s="348">
        <v>0</v>
      </c>
      <c r="E84" s="741">
        <f t="shared" si="2"/>
        <v>0</v>
      </c>
      <c r="F84" s="733"/>
      <c r="G84" s="722">
        <v>0</v>
      </c>
      <c r="H84" s="348">
        <v>0</v>
      </c>
      <c r="I84" s="733"/>
      <c r="J84" s="349">
        <f t="shared" si="3"/>
        <v>0</v>
      </c>
    </row>
    <row r="85" spans="1:10" ht="15" customHeight="1" x14ac:dyDescent="0.35">
      <c r="A85" s="220" t="s">
        <v>616</v>
      </c>
      <c r="B85" s="1091" t="s">
        <v>406</v>
      </c>
      <c r="C85" s="348">
        <v>0</v>
      </c>
      <c r="D85" s="348">
        <v>0</v>
      </c>
      <c r="E85" s="741">
        <f t="shared" si="2"/>
        <v>0</v>
      </c>
      <c r="F85" s="733"/>
      <c r="G85" s="722">
        <v>0</v>
      </c>
      <c r="H85" s="348">
        <v>0</v>
      </c>
      <c r="I85" s="733"/>
      <c r="J85" s="349">
        <f t="shared" si="3"/>
        <v>0</v>
      </c>
    </row>
    <row r="86" spans="1:10" ht="15" customHeight="1" x14ac:dyDescent="0.35">
      <c r="A86" s="266" t="s">
        <v>617</v>
      </c>
      <c r="B86" s="1093" t="s">
        <v>407</v>
      </c>
      <c r="C86" s="1084">
        <v>0</v>
      </c>
      <c r="D86" s="1084">
        <v>0</v>
      </c>
      <c r="E86" s="1085">
        <f t="shared" si="2"/>
        <v>0</v>
      </c>
      <c r="F86" s="733"/>
      <c r="G86" s="1086">
        <v>0</v>
      </c>
      <c r="H86" s="1084">
        <v>0</v>
      </c>
      <c r="I86" s="733"/>
      <c r="J86" s="1087">
        <f t="shared" si="3"/>
        <v>0</v>
      </c>
    </row>
    <row r="87" spans="1:10" ht="15" customHeight="1" x14ac:dyDescent="0.35">
      <c r="A87" s="269" t="s">
        <v>618</v>
      </c>
      <c r="B87" s="1092" t="s">
        <v>408</v>
      </c>
      <c r="C87" s="352">
        <v>0</v>
      </c>
      <c r="D87" s="352">
        <v>0</v>
      </c>
      <c r="E87" s="735">
        <f t="shared" si="2"/>
        <v>0</v>
      </c>
      <c r="F87" s="733"/>
      <c r="G87" s="730">
        <v>0</v>
      </c>
      <c r="H87" s="352">
        <v>0</v>
      </c>
      <c r="I87" s="733"/>
      <c r="J87" s="353">
        <f t="shared" si="3"/>
        <v>0</v>
      </c>
    </row>
    <row r="88" spans="1:10" ht="27" x14ac:dyDescent="0.35">
      <c r="A88" s="267" t="s">
        <v>619</v>
      </c>
      <c r="B88" s="1104" t="s">
        <v>620</v>
      </c>
      <c r="C88" s="354">
        <f>SUM(C79:C87)</f>
        <v>0</v>
      </c>
      <c r="D88" s="354">
        <f>SUM(D79:D87)</f>
        <v>0</v>
      </c>
      <c r="E88" s="740">
        <f>SUM(E79:E87)</f>
        <v>0</v>
      </c>
      <c r="F88" s="821"/>
      <c r="G88" s="731">
        <f>SUM(G79:G87)</f>
        <v>0</v>
      </c>
      <c r="H88" s="354">
        <f>SUM(H79:H87)</f>
        <v>0</v>
      </c>
      <c r="I88" s="821"/>
      <c r="J88" s="354">
        <f>SUM(J79:J87)</f>
        <v>0</v>
      </c>
    </row>
    <row r="89" spans="1:10" ht="15" customHeight="1" x14ac:dyDescent="0.35">
      <c r="A89" s="59" t="s">
        <v>621</v>
      </c>
      <c r="B89" s="1090" t="s">
        <v>410</v>
      </c>
      <c r="C89" s="350">
        <v>0</v>
      </c>
      <c r="D89" s="350">
        <v>0</v>
      </c>
      <c r="E89" s="734">
        <f t="shared" ref="E89:E100" si="4">SUM(C89:D89)</f>
        <v>0</v>
      </c>
      <c r="F89" s="733"/>
      <c r="G89" s="729">
        <v>0</v>
      </c>
      <c r="H89" s="350">
        <v>0</v>
      </c>
      <c r="I89" s="733"/>
      <c r="J89" s="351">
        <f t="shared" ref="J89:J100" si="5">SUM(E89,G89:H89)</f>
        <v>0</v>
      </c>
    </row>
    <row r="90" spans="1:10" ht="15" customHeight="1" x14ac:dyDescent="0.35">
      <c r="A90" s="60" t="s">
        <v>622</v>
      </c>
      <c r="B90" s="1091" t="s">
        <v>411</v>
      </c>
      <c r="C90" s="348">
        <v>0</v>
      </c>
      <c r="D90" s="348">
        <v>0</v>
      </c>
      <c r="E90" s="741">
        <f t="shared" si="4"/>
        <v>0</v>
      </c>
      <c r="F90" s="733"/>
      <c r="G90" s="722">
        <v>0</v>
      </c>
      <c r="H90" s="348">
        <v>0</v>
      </c>
      <c r="I90" s="733"/>
      <c r="J90" s="349">
        <f t="shared" si="5"/>
        <v>0</v>
      </c>
    </row>
    <row r="91" spans="1:10" ht="26.25" x14ac:dyDescent="0.35">
      <c r="A91" s="60" t="s">
        <v>623</v>
      </c>
      <c r="B91" s="1091" t="s">
        <v>412</v>
      </c>
      <c r="C91" s="348">
        <v>0</v>
      </c>
      <c r="D91" s="348">
        <v>0</v>
      </c>
      <c r="E91" s="741">
        <f t="shared" si="4"/>
        <v>0</v>
      </c>
      <c r="F91" s="733"/>
      <c r="G91" s="722">
        <v>0</v>
      </c>
      <c r="H91" s="348">
        <v>0</v>
      </c>
      <c r="I91" s="733"/>
      <c r="J91" s="349">
        <f t="shared" si="5"/>
        <v>0</v>
      </c>
    </row>
    <row r="92" spans="1:10" ht="15" customHeight="1" x14ac:dyDescent="0.35">
      <c r="A92" s="60" t="s">
        <v>624</v>
      </c>
      <c r="B92" s="1091" t="s">
        <v>413</v>
      </c>
      <c r="C92" s="348">
        <v>0</v>
      </c>
      <c r="D92" s="348">
        <v>0</v>
      </c>
      <c r="E92" s="741">
        <f t="shared" si="4"/>
        <v>0</v>
      </c>
      <c r="F92" s="733"/>
      <c r="G92" s="722">
        <v>0</v>
      </c>
      <c r="H92" s="348">
        <v>0</v>
      </c>
      <c r="I92" s="733"/>
      <c r="J92" s="349">
        <f t="shared" si="5"/>
        <v>0</v>
      </c>
    </row>
    <row r="93" spans="1:10" ht="15" customHeight="1" x14ac:dyDescent="0.35">
      <c r="A93" s="60" t="s">
        <v>625</v>
      </c>
      <c r="B93" s="1091" t="s">
        <v>414</v>
      </c>
      <c r="C93" s="348">
        <v>0</v>
      </c>
      <c r="D93" s="348">
        <v>0</v>
      </c>
      <c r="E93" s="741">
        <f t="shared" si="4"/>
        <v>0</v>
      </c>
      <c r="F93" s="733"/>
      <c r="G93" s="722">
        <v>0</v>
      </c>
      <c r="H93" s="348">
        <v>0</v>
      </c>
      <c r="I93" s="733"/>
      <c r="J93" s="349">
        <f t="shared" si="5"/>
        <v>0</v>
      </c>
    </row>
    <row r="94" spans="1:10" ht="15" customHeight="1" x14ac:dyDescent="0.35">
      <c r="A94" s="60" t="s">
        <v>626</v>
      </c>
      <c r="B94" s="1091" t="s">
        <v>415</v>
      </c>
      <c r="C94" s="348">
        <v>0</v>
      </c>
      <c r="D94" s="348">
        <v>0</v>
      </c>
      <c r="E94" s="741">
        <f t="shared" si="4"/>
        <v>0</v>
      </c>
      <c r="F94" s="733"/>
      <c r="G94" s="722">
        <v>0</v>
      </c>
      <c r="H94" s="348">
        <v>0</v>
      </c>
      <c r="I94" s="733"/>
      <c r="J94" s="349">
        <f t="shared" si="5"/>
        <v>0</v>
      </c>
    </row>
    <row r="95" spans="1:10" ht="15" customHeight="1" x14ac:dyDescent="0.35">
      <c r="A95" s="60" t="s">
        <v>627</v>
      </c>
      <c r="B95" s="1091" t="s">
        <v>416</v>
      </c>
      <c r="C95" s="348">
        <v>0</v>
      </c>
      <c r="D95" s="348">
        <v>0</v>
      </c>
      <c r="E95" s="741">
        <f t="shared" si="4"/>
        <v>0</v>
      </c>
      <c r="F95" s="733"/>
      <c r="G95" s="722">
        <v>0</v>
      </c>
      <c r="H95" s="348">
        <v>0</v>
      </c>
      <c r="I95" s="733"/>
      <c r="J95" s="349">
        <f t="shared" si="5"/>
        <v>0</v>
      </c>
    </row>
    <row r="96" spans="1:10" ht="15" customHeight="1" x14ac:dyDescent="0.35">
      <c r="A96" s="60" t="s">
        <v>628</v>
      </c>
      <c r="B96" s="1091" t="s">
        <v>417</v>
      </c>
      <c r="C96" s="348">
        <v>0</v>
      </c>
      <c r="D96" s="348">
        <v>0</v>
      </c>
      <c r="E96" s="741">
        <f t="shared" si="4"/>
        <v>0</v>
      </c>
      <c r="F96" s="733"/>
      <c r="G96" s="722">
        <v>0</v>
      </c>
      <c r="H96" s="348">
        <v>0</v>
      </c>
      <c r="I96" s="733"/>
      <c r="J96" s="349">
        <f t="shared" si="5"/>
        <v>0</v>
      </c>
    </row>
    <row r="97" spans="1:10" ht="15" customHeight="1" x14ac:dyDescent="0.35">
      <c r="A97" s="60" t="s">
        <v>629</v>
      </c>
      <c r="B97" s="1091" t="s">
        <v>418</v>
      </c>
      <c r="C97" s="348">
        <v>0</v>
      </c>
      <c r="D97" s="348">
        <v>0</v>
      </c>
      <c r="E97" s="741">
        <f t="shared" si="4"/>
        <v>0</v>
      </c>
      <c r="F97" s="733"/>
      <c r="G97" s="722">
        <v>0</v>
      </c>
      <c r="H97" s="348">
        <v>0</v>
      </c>
      <c r="I97" s="733"/>
      <c r="J97" s="349">
        <f t="shared" si="5"/>
        <v>0</v>
      </c>
    </row>
    <row r="98" spans="1:10" ht="15" customHeight="1" x14ac:dyDescent="0.35">
      <c r="A98" s="60" t="s">
        <v>630</v>
      </c>
      <c r="B98" s="1091" t="s">
        <v>631</v>
      </c>
      <c r="C98" s="348">
        <v>0</v>
      </c>
      <c r="D98" s="348">
        <v>0</v>
      </c>
      <c r="E98" s="741">
        <f t="shared" si="4"/>
        <v>0</v>
      </c>
      <c r="F98" s="733"/>
      <c r="G98" s="722">
        <v>0</v>
      </c>
      <c r="H98" s="348">
        <v>0</v>
      </c>
      <c r="I98" s="733"/>
      <c r="J98" s="349">
        <f t="shared" si="5"/>
        <v>0</v>
      </c>
    </row>
    <row r="99" spans="1:10" ht="15" customHeight="1" x14ac:dyDescent="0.35">
      <c r="A99" s="60" t="s">
        <v>632</v>
      </c>
      <c r="B99" s="1091" t="s">
        <v>420</v>
      </c>
      <c r="C99" s="348">
        <v>0</v>
      </c>
      <c r="D99" s="348">
        <v>0</v>
      </c>
      <c r="E99" s="741">
        <f t="shared" si="4"/>
        <v>0</v>
      </c>
      <c r="F99" s="733"/>
      <c r="G99" s="722">
        <v>0</v>
      </c>
      <c r="H99" s="348">
        <v>0</v>
      </c>
      <c r="I99" s="733"/>
      <c r="J99" s="349">
        <f t="shared" si="5"/>
        <v>0</v>
      </c>
    </row>
    <row r="100" spans="1:10" ht="15" customHeight="1" x14ac:dyDescent="0.35">
      <c r="A100" s="61" t="s">
        <v>633</v>
      </c>
      <c r="B100" s="1092" t="s">
        <v>421</v>
      </c>
      <c r="C100" s="352">
        <v>0</v>
      </c>
      <c r="D100" s="352">
        <v>0</v>
      </c>
      <c r="E100" s="735">
        <f t="shared" si="4"/>
        <v>0</v>
      </c>
      <c r="F100" s="733"/>
      <c r="G100" s="730">
        <v>0</v>
      </c>
      <c r="H100" s="352">
        <v>0</v>
      </c>
      <c r="I100" s="733"/>
      <c r="J100" s="353">
        <f t="shared" si="5"/>
        <v>0</v>
      </c>
    </row>
    <row r="101" spans="1:10" ht="15" customHeight="1" x14ac:dyDescent="0.35">
      <c r="A101" s="97" t="s">
        <v>634</v>
      </c>
      <c r="B101" s="907" t="s">
        <v>509</v>
      </c>
      <c r="C101" s="354">
        <f>SUM(C88:C100)</f>
        <v>0</v>
      </c>
      <c r="D101" s="354">
        <f>SUM(D88:D100)</f>
        <v>0</v>
      </c>
      <c r="E101" s="740">
        <f>SUM(E88:E100)</f>
        <v>0</v>
      </c>
      <c r="F101" s="821"/>
      <c r="G101" s="731">
        <f>SUM(G88:G100)</f>
        <v>0</v>
      </c>
      <c r="H101" s="354">
        <f>SUM(H88:H100)</f>
        <v>0</v>
      </c>
      <c r="I101" s="821"/>
      <c r="J101" s="354">
        <f>SUM(J88:J100)</f>
        <v>0</v>
      </c>
    </row>
    <row r="102" spans="1:10" ht="15" customHeight="1" x14ac:dyDescent="0.35">
      <c r="A102" s="62"/>
      <c r="B102" s="63"/>
      <c r="C102" s="928"/>
      <c r="D102" s="928"/>
      <c r="E102" s="928"/>
      <c r="F102" s="1076"/>
      <c r="G102" s="928"/>
      <c r="H102" s="928"/>
      <c r="I102" s="1076"/>
      <c r="J102" s="929"/>
    </row>
    <row r="103" spans="1:10" ht="15" customHeight="1" x14ac:dyDescent="0.35">
      <c r="A103" s="45">
        <v>7</v>
      </c>
      <c r="B103" s="906" t="s">
        <v>602</v>
      </c>
      <c r="C103" s="327" t="s">
        <v>81</v>
      </c>
      <c r="D103" s="327" t="s">
        <v>81</v>
      </c>
      <c r="E103" s="327" t="s">
        <v>81</v>
      </c>
      <c r="F103" s="327" t="s">
        <v>81</v>
      </c>
      <c r="G103" s="327" t="s">
        <v>81</v>
      </c>
      <c r="H103" s="327" t="s">
        <v>81</v>
      </c>
      <c r="I103" s="327" t="s">
        <v>81</v>
      </c>
      <c r="J103" s="328" t="s">
        <v>81</v>
      </c>
    </row>
    <row r="104" spans="1:10" ht="15" customHeight="1" x14ac:dyDescent="0.35">
      <c r="A104" s="59" t="s">
        <v>107</v>
      </c>
      <c r="B104" s="1088" t="s">
        <v>635</v>
      </c>
      <c r="C104" s="350">
        <v>0</v>
      </c>
      <c r="D104" s="350">
        <v>0</v>
      </c>
      <c r="E104" s="351">
        <f>SUM(C104:D104)</f>
        <v>0</v>
      </c>
      <c r="F104" s="1071"/>
      <c r="G104" s="350">
        <v>0</v>
      </c>
      <c r="H104" s="1071"/>
      <c r="I104" s="350">
        <v>0</v>
      </c>
      <c r="J104" s="351">
        <f>SUM(E104,G104,I104)</f>
        <v>0</v>
      </c>
    </row>
    <row r="105" spans="1:10" ht="15" customHeight="1" x14ac:dyDescent="0.35">
      <c r="A105" s="61" t="s">
        <v>109</v>
      </c>
      <c r="B105" s="1089" t="s">
        <v>636</v>
      </c>
      <c r="C105" s="352">
        <v>0</v>
      </c>
      <c r="D105" s="352">
        <v>0</v>
      </c>
      <c r="E105" s="353">
        <f>SUM(C105:D105)</f>
        <v>0</v>
      </c>
      <c r="F105" s="1073">
        <v>0</v>
      </c>
      <c r="G105" s="352">
        <v>0</v>
      </c>
      <c r="H105" s="1073">
        <v>0</v>
      </c>
      <c r="I105" s="352">
        <v>0</v>
      </c>
      <c r="J105" s="353">
        <f>SUM(E105:I105)</f>
        <v>0</v>
      </c>
    </row>
    <row r="106" spans="1:10" ht="15" customHeight="1" x14ac:dyDescent="0.35">
      <c r="A106" s="97" t="s">
        <v>232</v>
      </c>
      <c r="B106" s="907" t="s">
        <v>637</v>
      </c>
      <c r="C106" s="355">
        <f>SUM(C104:C105)</f>
        <v>0</v>
      </c>
      <c r="D106" s="355">
        <f>SUM(D104:D105)</f>
        <v>0</v>
      </c>
      <c r="E106" s="355">
        <f>SUM(E104:E105)</f>
        <v>0</v>
      </c>
      <c r="F106" s="355">
        <f>F105</f>
        <v>0</v>
      </c>
      <c r="G106" s="355">
        <f>SUM(G104:G105)</f>
        <v>0</v>
      </c>
      <c r="H106" s="355">
        <f>H105</f>
        <v>0</v>
      </c>
      <c r="I106" s="355">
        <f>SUM(I104:I105)</f>
        <v>0</v>
      </c>
      <c r="J106" s="355">
        <f>SUM(J104:J105)</f>
        <v>0</v>
      </c>
    </row>
    <row r="107" spans="1:10" ht="15" customHeight="1" x14ac:dyDescent="0.35">
      <c r="A107" s="62"/>
      <c r="B107" s="909"/>
      <c r="C107" s="928"/>
      <c r="D107" s="928"/>
      <c r="E107" s="928"/>
      <c r="F107" s="928"/>
      <c r="G107" s="928"/>
      <c r="H107" s="928"/>
      <c r="I107" s="928"/>
      <c r="J107" s="929"/>
    </row>
    <row r="108" spans="1:10" ht="15" customHeight="1" x14ac:dyDescent="0.35">
      <c r="A108" s="97">
        <v>8</v>
      </c>
      <c r="B108" s="907" t="s">
        <v>88</v>
      </c>
      <c r="C108" s="355">
        <f>SUM(C53,C55,C65,C70,C75,C101,C106)</f>
        <v>0</v>
      </c>
      <c r="D108" s="355">
        <f>SUM(D53,D55,D65,D70,D75,D101,D106)</f>
        <v>0</v>
      </c>
      <c r="E108" s="355">
        <f>SUM(E53,E55,E65,E70,E75,E101,E106)</f>
        <v>0</v>
      </c>
      <c r="F108" s="355">
        <f>F106</f>
        <v>0</v>
      </c>
      <c r="G108" s="355">
        <f>SUM(G53,G55,G65,G70,G75,G101,G106)</f>
        <v>0</v>
      </c>
      <c r="H108" s="355">
        <f>SUM(H53,H55,H65,H70,H75,H101,H106)</f>
        <v>0</v>
      </c>
      <c r="I108" s="355">
        <f>I70+I75+I106</f>
        <v>0</v>
      </c>
      <c r="J108" s="355">
        <f>SUM(J53,J55,J65,J70,J75,J101,J106)</f>
        <v>0</v>
      </c>
    </row>
    <row r="110" spans="1:10" ht="13.15" x14ac:dyDescent="0.35">
      <c r="C110" s="18"/>
    </row>
  </sheetData>
  <sheetProtection formatCells="0" sort="0" autoFilter="0"/>
  <mergeCells count="2">
    <mergeCell ref="C4:J4"/>
    <mergeCell ref="A4:B5"/>
  </mergeCells>
  <pageMargins left="0.70866141732283472" right="0.70866141732283472" top="0.74803149606299213" bottom="0.74803149606299213" header="0.31496062992125984" footer="0.31496062992125984"/>
  <pageSetup paperSize="9" scale="40" fitToHeight="4" orientation="landscape" r:id="rId1"/>
  <rowBreaks count="3" manualBreakCount="3">
    <brk id="53" max="9" man="1"/>
    <brk id="75" max="9" man="1"/>
    <brk id="109"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9"/>
  <dimension ref="A1:P173"/>
  <sheetViews>
    <sheetView showGridLines="0" zoomScaleNormal="100" workbookViewId="0">
      <pane xSplit="2" ySplit="7" topLeftCell="C8" activePane="bottomRight" state="frozen"/>
      <selection pane="topRight" activeCell="D109" sqref="D109"/>
      <selection pane="bottomLeft" activeCell="D109" sqref="D109"/>
      <selection pane="bottomRight"/>
    </sheetView>
  </sheetViews>
  <sheetFormatPr defaultColWidth="9" defaultRowHeight="14.25" x14ac:dyDescent="0.45"/>
  <cols>
    <col min="1" max="1" width="5.86328125" customWidth="1"/>
    <col min="2" max="2" width="62.86328125" customWidth="1"/>
    <col min="3" max="9" width="11.265625" customWidth="1"/>
    <col min="10" max="10" width="13.86328125" customWidth="1"/>
    <col min="11" max="16" width="10" customWidth="1"/>
  </cols>
  <sheetData>
    <row r="1" spans="1:16" ht="15.75" customHeight="1" x14ac:dyDescent="0.45">
      <c r="A1" s="1474" t="s">
        <v>34</v>
      </c>
      <c r="B1" s="1474"/>
      <c r="C1" s="841"/>
      <c r="D1" s="841"/>
      <c r="E1" s="841"/>
      <c r="F1" s="841"/>
      <c r="G1" s="841"/>
      <c r="H1" s="841"/>
      <c r="I1" s="1247"/>
      <c r="J1" s="1247"/>
      <c r="K1" s="1247"/>
      <c r="L1" s="1247"/>
    </row>
    <row r="2" spans="1:16" x14ac:dyDescent="0.45">
      <c r="A2" s="1473" t="s">
        <v>35</v>
      </c>
      <c r="B2" s="1472"/>
      <c r="C2" s="841"/>
      <c r="D2" s="841"/>
      <c r="E2" s="841"/>
      <c r="F2" s="841"/>
      <c r="G2" s="841"/>
      <c r="H2" s="841"/>
      <c r="I2" s="1248"/>
      <c r="J2" s="1248"/>
      <c r="K2" s="1247"/>
      <c r="L2" s="1247"/>
    </row>
    <row r="3" spans="1:16" ht="15" customHeight="1" x14ac:dyDescent="0.45">
      <c r="A3" s="1247"/>
      <c r="B3" s="1247"/>
      <c r="C3" s="1247"/>
      <c r="D3" s="1247"/>
      <c r="E3" s="1247"/>
      <c r="F3" s="1247"/>
      <c r="G3" s="1247"/>
      <c r="H3" s="1247"/>
      <c r="I3" s="1247"/>
      <c r="K3" s="1691" t="s">
        <v>146</v>
      </c>
      <c r="L3" s="1691"/>
      <c r="M3" s="1691"/>
      <c r="N3" s="1691"/>
      <c r="O3" s="1691"/>
      <c r="P3" s="1691"/>
    </row>
    <row r="4" spans="1:16" ht="15.75" customHeight="1" x14ac:dyDescent="0.45">
      <c r="A4" s="7" t="s">
        <v>638</v>
      </c>
      <c r="B4" s="8"/>
      <c r="C4" s="1526" t="s">
        <v>37</v>
      </c>
      <c r="D4" s="1526"/>
      <c r="E4" s="1516" t="s">
        <v>112</v>
      </c>
      <c r="F4" s="1567"/>
      <c r="G4" s="1567"/>
      <c r="H4" s="1567"/>
      <c r="I4" s="1649"/>
      <c r="J4" s="423"/>
      <c r="K4" s="1528" t="s">
        <v>147</v>
      </c>
      <c r="L4" s="1528"/>
      <c r="M4" s="1528"/>
      <c r="N4" s="1528"/>
      <c r="O4" s="1528"/>
      <c r="P4" s="1528"/>
    </row>
    <row r="5" spans="1:16" ht="44.25" customHeight="1" x14ac:dyDescent="0.45">
      <c r="A5" s="9"/>
      <c r="B5" s="6"/>
      <c r="C5" s="81"/>
      <c r="D5" s="82" t="s">
        <v>39</v>
      </c>
      <c r="E5" s="81" t="s">
        <v>40</v>
      </c>
      <c r="F5" s="83"/>
      <c r="G5" s="83"/>
      <c r="H5" s="83"/>
      <c r="I5" s="84"/>
      <c r="J5" s="423"/>
      <c r="K5" s="1551"/>
      <c r="L5" s="1551"/>
      <c r="M5" s="1551"/>
      <c r="N5" s="1551"/>
      <c r="O5" s="1551"/>
      <c r="P5" s="1551"/>
    </row>
    <row r="6" spans="1:16" ht="15" customHeight="1" x14ac:dyDescent="0.45">
      <c r="A6" s="9"/>
      <c r="B6" s="6"/>
      <c r="C6" s="158" t="s">
        <v>41</v>
      </c>
      <c r="D6" s="159" t="s">
        <v>42</v>
      </c>
      <c r="E6" s="158" t="s">
        <v>43</v>
      </c>
      <c r="F6" s="160" t="s">
        <v>44</v>
      </c>
      <c r="G6" s="160" t="s">
        <v>45</v>
      </c>
      <c r="H6" s="160" t="s">
        <v>46</v>
      </c>
      <c r="I6" s="161" t="s">
        <v>47</v>
      </c>
      <c r="J6" s="423"/>
      <c r="K6" s="1553" t="s">
        <v>148</v>
      </c>
      <c r="L6" s="1549" t="s">
        <v>149</v>
      </c>
      <c r="M6" s="1549" t="s">
        <v>150</v>
      </c>
      <c r="N6" s="1549" t="s">
        <v>151</v>
      </c>
      <c r="O6" s="1549" t="s">
        <v>152</v>
      </c>
      <c r="P6" s="1550" t="s">
        <v>153</v>
      </c>
    </row>
    <row r="7" spans="1:16" ht="15" customHeight="1" x14ac:dyDescent="0.45">
      <c r="A7" s="10"/>
      <c r="B7" s="20" t="s">
        <v>48</v>
      </c>
      <c r="C7" s="71"/>
      <c r="D7" s="72"/>
      <c r="E7" s="71"/>
      <c r="F7" s="73"/>
      <c r="G7" s="73"/>
      <c r="H7" s="73"/>
      <c r="I7" s="74"/>
      <c r="J7" s="423"/>
      <c r="K7" s="1527"/>
      <c r="L7" s="1525"/>
      <c r="M7" s="1525"/>
      <c r="N7" s="1525"/>
      <c r="O7" s="1525"/>
      <c r="P7" s="1524"/>
    </row>
    <row r="8" spans="1:16" x14ac:dyDescent="0.45">
      <c r="A8" s="1108">
        <v>1</v>
      </c>
      <c r="B8" s="1109" t="s">
        <v>161</v>
      </c>
      <c r="C8" s="212" t="s">
        <v>81</v>
      </c>
      <c r="D8" s="212" t="s">
        <v>81</v>
      </c>
      <c r="E8" s="212" t="s">
        <v>81</v>
      </c>
      <c r="F8" s="212" t="s">
        <v>81</v>
      </c>
      <c r="G8" s="631" t="s">
        <v>81</v>
      </c>
      <c r="H8" s="631" t="s">
        <v>81</v>
      </c>
      <c r="I8" s="632" t="s">
        <v>81</v>
      </c>
      <c r="J8" s="423"/>
      <c r="K8" s="370"/>
      <c r="L8" s="371"/>
      <c r="M8" s="371"/>
      <c r="N8" s="371"/>
      <c r="O8" s="371"/>
      <c r="P8" s="372"/>
    </row>
    <row r="9" spans="1:16" x14ac:dyDescent="0.45">
      <c r="A9" s="60" t="s">
        <v>115</v>
      </c>
      <c r="B9" s="1167" t="s">
        <v>639</v>
      </c>
      <c r="C9" s="213">
        <v>0</v>
      </c>
      <c r="D9" s="1110">
        <v>0</v>
      </c>
      <c r="E9" s="1111">
        <v>0</v>
      </c>
      <c r="F9" s="1112">
        <v>0</v>
      </c>
      <c r="G9" s="1113"/>
      <c r="H9" s="1114"/>
      <c r="I9" s="1026"/>
      <c r="K9" s="312">
        <f>IF(AND(C9=0,D9=0),0,IF(AND(C9=0,D9&gt;0),1,IF(AND(C9=0,D9&lt;0),-1,(D9-C9)/ABS(C9))))</f>
        <v>0</v>
      </c>
      <c r="L9" s="309">
        <f>IF(AND(D9=0,E9=0),0,IF(AND(D9=0,E9&gt;0),1,IF(AND(D9=0,E9&lt;0),-1,(E9-D9)/ABS(D9))))</f>
        <v>0</v>
      </c>
      <c r="M9" s="592">
        <f t="shared" ref="M9:P12" si="0">IF(AND(E9=0,F9=0),0,IF(AND(E9=0,F9&gt;0),1,IF(AND(E9=0,F9&lt;0),-1,(F9-E9)/ABS(E9))))</f>
        <v>0</v>
      </c>
      <c r="N9" s="373"/>
      <c r="O9" s="374"/>
      <c r="P9" s="595"/>
    </row>
    <row r="10" spans="1:16" x14ac:dyDescent="0.45">
      <c r="A10" s="60" t="s">
        <v>118</v>
      </c>
      <c r="B10" s="278" t="s">
        <v>640</v>
      </c>
      <c r="C10" s="1115">
        <v>0</v>
      </c>
      <c r="D10" s="1116">
        <v>0</v>
      </c>
      <c r="E10" s="1115">
        <v>0</v>
      </c>
      <c r="F10" s="1117">
        <v>0</v>
      </c>
      <c r="G10" s="1118"/>
      <c r="H10" s="1119"/>
      <c r="I10" s="1120"/>
      <c r="K10" s="406">
        <f>IF(AND(C10=0,D10=0),0,IF(AND(C10=0,D10&gt;0),1,IF(AND(C10=0,D10&lt;0),-1,(D10-C10)/ABS(C10))))</f>
        <v>0</v>
      </c>
      <c r="L10" s="407">
        <f t="shared" ref="L10:L12" si="1">IF(AND(D10=0,E10=0),0,IF(AND(D10=0,E10&gt;0),1,IF(AND(D10=0,E10&lt;0),-1,(E10-D10)/ABS(D10))))</f>
        <v>0</v>
      </c>
      <c r="M10" s="668">
        <f t="shared" si="0"/>
        <v>0</v>
      </c>
      <c r="N10" s="601"/>
      <c r="O10" s="602"/>
      <c r="P10" s="603"/>
    </row>
    <row r="11" spans="1:16" x14ac:dyDescent="0.45">
      <c r="A11" s="97" t="s">
        <v>83</v>
      </c>
      <c r="B11" s="1168" t="s">
        <v>641</v>
      </c>
      <c r="C11" s="234">
        <f>SUM(C9:C10)</f>
        <v>0</v>
      </c>
      <c r="D11" s="235">
        <f t="shared" ref="D11:F11" si="2">SUM(D9:D10)</f>
        <v>0</v>
      </c>
      <c r="E11" s="234">
        <f t="shared" si="2"/>
        <v>0</v>
      </c>
      <c r="F11" s="236">
        <f t="shared" si="2"/>
        <v>0</v>
      </c>
      <c r="G11" s="1122">
        <v>0</v>
      </c>
      <c r="H11" s="1122">
        <v>0</v>
      </c>
      <c r="I11" s="1122">
        <v>0</v>
      </c>
      <c r="J11" s="423"/>
      <c r="K11" s="406">
        <f t="shared" ref="K11:K12" si="3">IF(AND(C11=0,D11=0),0,IF(AND(C11=0,D11&gt;0),1,IF(AND(C11=0,D11&lt;0),-1,(D11-C11)/ABS(C11))))</f>
        <v>0</v>
      </c>
      <c r="L11" s="407">
        <f t="shared" si="1"/>
        <v>0</v>
      </c>
      <c r="M11" s="407">
        <f t="shared" si="0"/>
        <v>0</v>
      </c>
      <c r="N11" s="524">
        <f t="shared" si="0"/>
        <v>0</v>
      </c>
      <c r="O11" s="669">
        <f t="shared" si="0"/>
        <v>0</v>
      </c>
      <c r="P11" s="609">
        <f t="shared" si="0"/>
        <v>0</v>
      </c>
    </row>
    <row r="12" spans="1:16" x14ac:dyDescent="0.45">
      <c r="A12" s="59" t="s">
        <v>122</v>
      </c>
      <c r="B12" s="1169" t="s">
        <v>642</v>
      </c>
      <c r="C12" s="1123">
        <v>0</v>
      </c>
      <c r="D12" s="1124">
        <v>0</v>
      </c>
      <c r="E12" s="1123">
        <v>0</v>
      </c>
      <c r="F12" s="1125">
        <v>0</v>
      </c>
      <c r="G12" s="1113"/>
      <c r="H12" s="1114"/>
      <c r="I12" s="1026"/>
      <c r="K12" s="406">
        <f t="shared" si="3"/>
        <v>0</v>
      </c>
      <c r="L12" s="407">
        <f t="shared" si="1"/>
        <v>0</v>
      </c>
      <c r="M12" s="668">
        <f t="shared" si="0"/>
        <v>0</v>
      </c>
      <c r="N12" s="599"/>
      <c r="O12" s="598"/>
      <c r="P12" s="600"/>
    </row>
    <row r="13" spans="1:16" x14ac:dyDescent="0.45">
      <c r="A13" s="60" t="s">
        <v>124</v>
      </c>
      <c r="B13" s="278" t="s">
        <v>643</v>
      </c>
      <c r="C13" s="1115">
        <v>0</v>
      </c>
      <c r="D13" s="1116">
        <v>0</v>
      </c>
      <c r="E13" s="1115">
        <v>0</v>
      </c>
      <c r="F13" s="1117">
        <v>0</v>
      </c>
      <c r="G13" s="790"/>
      <c r="H13" s="788"/>
      <c r="I13" s="789"/>
      <c r="K13" s="200">
        <f t="shared" ref="K13:K21" si="4">IF(AND(C13=0,D13=0),0,IF(AND(C13=0,D13&gt;0),1,IF(AND(C13=0,D13&lt;0),-1,(D13-C13)/ABS(C13))))</f>
        <v>0</v>
      </c>
      <c r="L13" s="201">
        <f t="shared" ref="L13:L21" si="5">IF(AND(D13=0,E13=0),0,IF(AND(D13=0,E13&gt;0),1,IF(AND(D13=0,E13&lt;0),-1,(E13-D13)/ABS(D13))))</f>
        <v>0</v>
      </c>
      <c r="M13" s="593">
        <f t="shared" ref="M13:M21" si="6">IF(AND(E13=0,F13=0),0,IF(AND(E13=0,F13&gt;0),1,IF(AND(E13=0,F13&lt;0),-1,(F13-E13)/ABS(E13))))</f>
        <v>0</v>
      </c>
      <c r="N13" s="373"/>
      <c r="O13" s="374"/>
      <c r="P13" s="595"/>
    </row>
    <row r="14" spans="1:16" x14ac:dyDescent="0.45">
      <c r="A14" s="60" t="s">
        <v>126</v>
      </c>
      <c r="B14" s="278" t="s">
        <v>644</v>
      </c>
      <c r="C14" s="1115">
        <v>0</v>
      </c>
      <c r="D14" s="1116">
        <v>0</v>
      </c>
      <c r="E14" s="1115">
        <v>0</v>
      </c>
      <c r="F14" s="1117">
        <v>0</v>
      </c>
      <c r="G14" s="790"/>
      <c r="H14" s="788"/>
      <c r="I14" s="789"/>
      <c r="K14" s="200">
        <f t="shared" si="4"/>
        <v>0</v>
      </c>
      <c r="L14" s="201">
        <f t="shared" si="5"/>
        <v>0</v>
      </c>
      <c r="M14" s="593">
        <f t="shared" si="6"/>
        <v>0</v>
      </c>
      <c r="N14" s="373"/>
      <c r="O14" s="374"/>
      <c r="P14" s="595"/>
    </row>
    <row r="15" spans="1:16" x14ac:dyDescent="0.45">
      <c r="A15" s="60" t="s">
        <v>85</v>
      </c>
      <c r="B15" s="278" t="s">
        <v>645</v>
      </c>
      <c r="C15" s="1115">
        <v>0</v>
      </c>
      <c r="D15" s="1116">
        <v>0</v>
      </c>
      <c r="E15" s="1115">
        <v>0</v>
      </c>
      <c r="F15" s="1117">
        <v>0</v>
      </c>
      <c r="G15" s="790"/>
      <c r="H15" s="788"/>
      <c r="I15" s="789"/>
      <c r="K15" s="200">
        <f t="shared" si="4"/>
        <v>0</v>
      </c>
      <c r="L15" s="201">
        <f t="shared" si="5"/>
        <v>0</v>
      </c>
      <c r="M15" s="593">
        <f t="shared" si="6"/>
        <v>0</v>
      </c>
      <c r="N15" s="373"/>
      <c r="O15" s="374"/>
      <c r="P15" s="595"/>
    </row>
    <row r="16" spans="1:16" x14ac:dyDescent="0.45">
      <c r="A16" s="60" t="s">
        <v>129</v>
      </c>
      <c r="B16" s="278" t="s">
        <v>646</v>
      </c>
      <c r="C16" s="1115">
        <v>0</v>
      </c>
      <c r="D16" s="1116">
        <v>0</v>
      </c>
      <c r="E16" s="1115">
        <v>0</v>
      </c>
      <c r="F16" s="1117">
        <v>0</v>
      </c>
      <c r="G16" s="790"/>
      <c r="H16" s="788"/>
      <c r="I16" s="789"/>
      <c r="K16" s="200">
        <f t="shared" si="4"/>
        <v>0</v>
      </c>
      <c r="L16" s="201">
        <f t="shared" si="5"/>
        <v>0</v>
      </c>
      <c r="M16" s="593">
        <f t="shared" si="6"/>
        <v>0</v>
      </c>
      <c r="N16" s="373"/>
      <c r="O16" s="374"/>
      <c r="P16" s="595"/>
    </row>
    <row r="17" spans="1:16" x14ac:dyDescent="0.45">
      <c r="A17" s="60" t="s">
        <v>131</v>
      </c>
      <c r="B17" s="278" t="s">
        <v>647</v>
      </c>
      <c r="C17" s="1115">
        <v>0</v>
      </c>
      <c r="D17" s="1116">
        <v>0</v>
      </c>
      <c r="E17" s="1115">
        <v>0</v>
      </c>
      <c r="F17" s="1117">
        <v>0</v>
      </c>
      <c r="G17" s="790"/>
      <c r="H17" s="788"/>
      <c r="I17" s="789"/>
      <c r="K17" s="200">
        <f t="shared" si="4"/>
        <v>0</v>
      </c>
      <c r="L17" s="201">
        <f t="shared" si="5"/>
        <v>0</v>
      </c>
      <c r="M17" s="593">
        <f t="shared" si="6"/>
        <v>0</v>
      </c>
      <c r="N17" s="373"/>
      <c r="O17" s="374"/>
      <c r="P17" s="595"/>
    </row>
    <row r="18" spans="1:16" x14ac:dyDescent="0.45">
      <c r="A18" s="60" t="s">
        <v>133</v>
      </c>
      <c r="B18" s="278" t="s">
        <v>648</v>
      </c>
      <c r="C18" s="1115">
        <v>0</v>
      </c>
      <c r="D18" s="1116">
        <v>0</v>
      </c>
      <c r="E18" s="1115">
        <v>0</v>
      </c>
      <c r="F18" s="1117">
        <v>0</v>
      </c>
      <c r="G18" s="790"/>
      <c r="H18" s="788"/>
      <c r="I18" s="789"/>
      <c r="K18" s="200">
        <f t="shared" si="4"/>
        <v>0</v>
      </c>
      <c r="L18" s="201">
        <f t="shared" si="5"/>
        <v>0</v>
      </c>
      <c r="M18" s="593">
        <f t="shared" si="6"/>
        <v>0</v>
      </c>
      <c r="N18" s="373"/>
      <c r="O18" s="374"/>
      <c r="P18" s="595"/>
    </row>
    <row r="19" spans="1:16" x14ac:dyDescent="0.45">
      <c r="A19" s="60" t="s">
        <v>135</v>
      </c>
      <c r="B19" s="278" t="s">
        <v>649</v>
      </c>
      <c r="C19" s="1115">
        <v>0</v>
      </c>
      <c r="D19" s="1116">
        <v>0</v>
      </c>
      <c r="E19" s="1115">
        <v>0</v>
      </c>
      <c r="F19" s="1117">
        <v>0</v>
      </c>
      <c r="G19" s="790"/>
      <c r="H19" s="788"/>
      <c r="I19" s="789"/>
      <c r="K19" s="200">
        <f t="shared" si="4"/>
        <v>0</v>
      </c>
      <c r="L19" s="201">
        <f t="shared" si="5"/>
        <v>0</v>
      </c>
      <c r="M19" s="593">
        <f t="shared" si="6"/>
        <v>0</v>
      </c>
      <c r="N19" s="373"/>
      <c r="O19" s="374"/>
      <c r="P19" s="595"/>
    </row>
    <row r="20" spans="1:16" x14ac:dyDescent="0.45">
      <c r="A20" s="60" t="s">
        <v>137</v>
      </c>
      <c r="B20" s="279" t="s">
        <v>650</v>
      </c>
      <c r="C20" s="1126">
        <v>0</v>
      </c>
      <c r="D20" s="1127">
        <v>0</v>
      </c>
      <c r="E20" s="1126">
        <v>0</v>
      </c>
      <c r="F20" s="1128">
        <v>0</v>
      </c>
      <c r="G20" s="1118"/>
      <c r="H20" s="1119"/>
      <c r="I20" s="1120"/>
      <c r="K20" s="200">
        <f t="shared" si="4"/>
        <v>0</v>
      </c>
      <c r="L20" s="201">
        <f t="shared" si="5"/>
        <v>0</v>
      </c>
      <c r="M20" s="593">
        <f t="shared" si="6"/>
        <v>0</v>
      </c>
      <c r="N20" s="601"/>
      <c r="O20" s="602"/>
      <c r="P20" s="603"/>
    </row>
    <row r="21" spans="1:16" x14ac:dyDescent="0.45">
      <c r="A21" s="97" t="s">
        <v>435</v>
      </c>
      <c r="B21" s="1121" t="s">
        <v>590</v>
      </c>
      <c r="C21" s="234">
        <f>SUM(C9:C10,C12:C20)</f>
        <v>0</v>
      </c>
      <c r="D21" s="235">
        <f>SUM(D9:D10,D12:D20)</f>
        <v>0</v>
      </c>
      <c r="E21" s="591">
        <f>SUM(E9:E10,E12:E20)</f>
        <v>0</v>
      </c>
      <c r="F21" s="236">
        <f>SUM(F9:F10,F12:F20)</f>
        <v>0</v>
      </c>
      <c r="G21" s="1129">
        <v>0</v>
      </c>
      <c r="H21" s="1130">
        <v>0</v>
      </c>
      <c r="I21" s="1131">
        <v>0</v>
      </c>
      <c r="J21" s="423"/>
      <c r="K21" s="313">
        <f t="shared" si="4"/>
        <v>0</v>
      </c>
      <c r="L21" s="311">
        <f t="shared" si="5"/>
        <v>0</v>
      </c>
      <c r="M21" s="311">
        <f t="shared" si="6"/>
        <v>0</v>
      </c>
      <c r="N21" s="431">
        <f t="shared" ref="N21" si="7">IF(AND(F21=0,G21=0),0,IF(AND(F21=0,G21&gt;0),1,IF(AND(F21=0,G21&lt;0),-1,(G21-F21)/ABS(F21))))</f>
        <v>0</v>
      </c>
      <c r="O21" s="431">
        <f t="shared" ref="O21" si="8">IF(AND(G21=0,H21=0),0,IF(AND(G21=0,H21&gt;0),1,IF(AND(G21=0,H21&lt;0),-1,(H21-G21)/ABS(G21))))</f>
        <v>0</v>
      </c>
      <c r="P21" s="432">
        <f t="shared" ref="P21" si="9">IF(AND(H21=0,I21=0),0,IF(AND(H21=0,I21&gt;0),1,IF(AND(H21=0,I21&lt;0),-1,(I21-H21)/ABS(H21))))</f>
        <v>0</v>
      </c>
    </row>
    <row r="22" spans="1:16" x14ac:dyDescent="0.45">
      <c r="A22" s="62"/>
      <c r="B22" s="259"/>
      <c r="C22" s="237"/>
      <c r="D22" s="237"/>
      <c r="E22" s="237"/>
      <c r="F22" s="237"/>
      <c r="G22" s="662"/>
      <c r="H22" s="662"/>
      <c r="I22" s="663"/>
      <c r="J22" s="423"/>
      <c r="K22" s="379"/>
      <c r="L22" s="380"/>
      <c r="M22" s="380"/>
      <c r="N22" s="598"/>
      <c r="O22" s="598"/>
      <c r="P22" s="600"/>
    </row>
    <row r="23" spans="1:16" ht="27" x14ac:dyDescent="0.45">
      <c r="A23" s="97" t="s">
        <v>437</v>
      </c>
      <c r="B23" s="203" t="s">
        <v>651</v>
      </c>
      <c r="C23" s="304">
        <f>C21-SUM(C18:C19)</f>
        <v>0</v>
      </c>
      <c r="D23" s="306">
        <f>D21-SUM(D18:D19)</f>
        <v>0</v>
      </c>
      <c r="E23" s="304">
        <f t="shared" ref="E23:F23" si="10">E21-SUM(E18:E19)</f>
        <v>0</v>
      </c>
      <c r="F23" s="505">
        <f t="shared" si="10"/>
        <v>0</v>
      </c>
      <c r="G23" s="822"/>
      <c r="H23" s="823"/>
      <c r="I23" s="824"/>
      <c r="K23" s="430">
        <f t="shared" ref="K23:L23" si="11">IF(AND(C23=0,D23=0),0,IF(AND(C23=0,D23&gt;0),1,IF(AND(C23=0,D23&lt;0),-1,(D23-C23)/ABS(C23))))</f>
        <v>0</v>
      </c>
      <c r="L23" s="431">
        <f t="shared" si="11"/>
        <v>0</v>
      </c>
      <c r="M23" s="596">
        <f>IF(AND(E23=0,F23=0),0,IF(AND(E23=0,F23&gt;0),1,IF(AND(E23=0,F23&lt;0),-1,(F23-E23)/ABS(E23))))</f>
        <v>0</v>
      </c>
      <c r="N23" s="373"/>
      <c r="O23" s="374"/>
      <c r="P23" s="595"/>
    </row>
    <row r="24" spans="1:16" x14ac:dyDescent="0.45">
      <c r="A24" s="62"/>
      <c r="B24" s="259"/>
      <c r="C24" s="237"/>
      <c r="D24" s="237"/>
      <c r="E24" s="237"/>
      <c r="F24" s="237"/>
      <c r="G24" s="664"/>
      <c r="H24" s="664"/>
      <c r="I24" s="665"/>
      <c r="J24" s="423"/>
      <c r="K24" s="370"/>
      <c r="L24" s="371"/>
      <c r="M24" s="371"/>
      <c r="N24" s="371"/>
      <c r="O24" s="371"/>
      <c r="P24" s="372"/>
    </row>
    <row r="25" spans="1:16" x14ac:dyDescent="0.45">
      <c r="A25" s="45">
        <v>2</v>
      </c>
      <c r="B25" s="1132" t="s">
        <v>652</v>
      </c>
      <c r="C25" s="324" t="s">
        <v>561</v>
      </c>
      <c r="D25" s="324" t="s">
        <v>561</v>
      </c>
      <c r="E25" s="324" t="s">
        <v>561</v>
      </c>
      <c r="F25" s="324" t="s">
        <v>561</v>
      </c>
      <c r="G25" s="978" t="s">
        <v>561</v>
      </c>
      <c r="H25" s="978" t="s">
        <v>561</v>
      </c>
      <c r="I25" s="1020" t="s">
        <v>561</v>
      </c>
      <c r="J25" s="423"/>
      <c r="K25" s="409"/>
      <c r="L25" s="410"/>
      <c r="M25" s="410"/>
      <c r="N25" s="371"/>
      <c r="O25" s="371"/>
      <c r="P25" s="372"/>
    </row>
    <row r="26" spans="1:16" x14ac:dyDescent="0.45">
      <c r="A26" s="59" t="s">
        <v>141</v>
      </c>
      <c r="B26" s="277" t="s">
        <v>653</v>
      </c>
      <c r="C26" s="1133">
        <v>0</v>
      </c>
      <c r="D26" s="1134">
        <v>0</v>
      </c>
      <c r="E26" s="1133">
        <v>0</v>
      </c>
      <c r="F26" s="1135">
        <v>0</v>
      </c>
      <c r="G26" s="1136"/>
      <c r="H26" s="1137"/>
      <c r="I26" s="1138"/>
      <c r="K26" s="312">
        <f t="shared" ref="K26:P28" si="12">IF(AND(C26=0,D26=0),0,IF(AND(C26=0,D26&gt;0),1,IF(AND(C26=0,D26&lt;0),-1,(D26-C26)/ABS(C26))))</f>
        <v>0</v>
      </c>
      <c r="L26" s="309">
        <f t="shared" si="12"/>
        <v>0</v>
      </c>
      <c r="M26" s="592">
        <f t="shared" si="12"/>
        <v>0</v>
      </c>
      <c r="N26" s="373"/>
      <c r="O26" s="374"/>
      <c r="P26" s="595"/>
    </row>
    <row r="27" spans="1:16" x14ac:dyDescent="0.45">
      <c r="A27" s="61" t="s">
        <v>143</v>
      </c>
      <c r="B27" s="279" t="s">
        <v>654</v>
      </c>
      <c r="C27" s="1139">
        <v>0</v>
      </c>
      <c r="D27" s="1140">
        <v>0</v>
      </c>
      <c r="E27" s="1139">
        <v>0</v>
      </c>
      <c r="F27" s="1141">
        <v>0</v>
      </c>
      <c r="G27" s="1142"/>
      <c r="H27" s="1143"/>
      <c r="I27" s="1144"/>
      <c r="K27" s="200">
        <f t="shared" si="12"/>
        <v>0</v>
      </c>
      <c r="L27" s="201">
        <f t="shared" si="12"/>
        <v>0</v>
      </c>
      <c r="M27" s="593">
        <f t="shared" si="12"/>
        <v>0</v>
      </c>
      <c r="N27" s="601"/>
      <c r="O27" s="602"/>
      <c r="P27" s="603"/>
    </row>
    <row r="28" spans="1:16" ht="54" x14ac:dyDescent="0.45">
      <c r="A28" s="97" t="s">
        <v>163</v>
      </c>
      <c r="B28" s="545" t="s">
        <v>655</v>
      </c>
      <c r="C28" s="1145">
        <f>SUM(C26:C27)</f>
        <v>0</v>
      </c>
      <c r="D28" s="1146">
        <f>SUM(D26:D27)</f>
        <v>0</v>
      </c>
      <c r="E28" s="1145">
        <f t="shared" ref="E28:F28" si="13">SUM(E26:E27)</f>
        <v>0</v>
      </c>
      <c r="F28" s="1147">
        <f t="shared" si="13"/>
        <v>0</v>
      </c>
      <c r="G28" s="1148">
        <v>0</v>
      </c>
      <c r="H28" s="1148">
        <v>0</v>
      </c>
      <c r="I28" s="1149">
        <v>0</v>
      </c>
      <c r="J28" s="423"/>
      <c r="K28" s="313">
        <f t="shared" si="12"/>
        <v>0</v>
      </c>
      <c r="L28" s="311">
        <f t="shared" si="12"/>
        <v>0</v>
      </c>
      <c r="M28" s="311">
        <f t="shared" si="12"/>
        <v>0</v>
      </c>
      <c r="N28" s="431">
        <f t="shared" si="12"/>
        <v>0</v>
      </c>
      <c r="O28" s="431">
        <f t="shared" si="12"/>
        <v>0</v>
      </c>
      <c r="P28" s="432">
        <f t="shared" si="12"/>
        <v>0</v>
      </c>
    </row>
    <row r="29" spans="1:16" x14ac:dyDescent="0.45">
      <c r="A29" s="62"/>
      <c r="B29" s="63"/>
      <c r="C29" s="237"/>
      <c r="D29" s="237"/>
      <c r="E29" s="662"/>
      <c r="F29" s="662"/>
      <c r="G29" s="662"/>
      <c r="H29" s="662"/>
      <c r="I29" s="663"/>
      <c r="J29" s="423"/>
    </row>
    <row r="30" spans="1:16" x14ac:dyDescent="0.45">
      <c r="A30" s="45">
        <v>3</v>
      </c>
      <c r="B30" s="906" t="s">
        <v>656</v>
      </c>
      <c r="C30" s="1150"/>
      <c r="D30" s="240"/>
      <c r="E30" s="1151"/>
      <c r="F30" s="1151"/>
      <c r="G30" s="1151"/>
      <c r="H30" s="1151"/>
      <c r="I30" s="1152"/>
      <c r="J30" s="423"/>
    </row>
    <row r="31" spans="1:16" ht="15.75" customHeight="1" x14ac:dyDescent="0.45">
      <c r="A31" s="97" t="s">
        <v>213</v>
      </c>
      <c r="B31" s="233" t="s">
        <v>657</v>
      </c>
      <c r="C31" s="1153">
        <f>SUM(C33:C173)</f>
        <v>0</v>
      </c>
      <c r="D31" s="1154">
        <f>SUM(D33:D173)</f>
        <v>0</v>
      </c>
      <c r="E31" s="790"/>
      <c r="F31" s="788"/>
      <c r="G31" s="788"/>
      <c r="H31" s="788"/>
      <c r="I31" s="789"/>
      <c r="J31" s="425"/>
    </row>
    <row r="32" spans="1:16" x14ac:dyDescent="0.45">
      <c r="A32" s="45"/>
      <c r="B32" s="1166" t="s">
        <v>658</v>
      </c>
      <c r="C32" s="239" t="s">
        <v>561</v>
      </c>
      <c r="D32" s="240" t="s">
        <v>561</v>
      </c>
      <c r="E32" s="1155"/>
      <c r="F32" s="1156"/>
      <c r="G32" s="1156"/>
      <c r="H32" s="1156"/>
      <c r="I32" s="1157"/>
      <c r="J32" s="423"/>
    </row>
    <row r="33" spans="1:10" x14ac:dyDescent="0.45">
      <c r="A33" s="59"/>
      <c r="B33" s="1163" t="s">
        <v>659</v>
      </c>
      <c r="C33" s="1158">
        <v>0</v>
      </c>
      <c r="D33" s="1134">
        <v>0</v>
      </c>
      <c r="E33" s="790"/>
      <c r="F33" s="788"/>
      <c r="G33" s="788"/>
      <c r="H33" s="788"/>
      <c r="I33" s="789"/>
      <c r="J33" s="423"/>
    </row>
    <row r="34" spans="1:10" x14ac:dyDescent="0.45">
      <c r="A34" s="60"/>
      <c r="B34" s="1164" t="s">
        <v>660</v>
      </c>
      <c r="C34" s="1159">
        <v>0</v>
      </c>
      <c r="D34" s="1160">
        <v>0</v>
      </c>
      <c r="E34" s="790"/>
      <c r="F34" s="788"/>
      <c r="G34" s="788"/>
      <c r="H34" s="788"/>
      <c r="I34" s="789"/>
      <c r="J34" s="423"/>
    </row>
    <row r="35" spans="1:10" x14ac:dyDescent="0.45">
      <c r="A35" s="60"/>
      <c r="B35" s="1164" t="s">
        <v>661</v>
      </c>
      <c r="C35" s="1159">
        <v>0</v>
      </c>
      <c r="D35" s="1160">
        <v>0</v>
      </c>
      <c r="E35" s="790"/>
      <c r="F35" s="788"/>
      <c r="G35" s="788"/>
      <c r="H35" s="788"/>
      <c r="I35" s="789"/>
      <c r="J35" s="423"/>
    </row>
    <row r="36" spans="1:10" x14ac:dyDescent="0.45">
      <c r="A36" s="60"/>
      <c r="B36" s="1164" t="s">
        <v>662</v>
      </c>
      <c r="C36" s="1159">
        <v>0</v>
      </c>
      <c r="D36" s="1160">
        <v>0</v>
      </c>
      <c r="E36" s="790"/>
      <c r="F36" s="788"/>
      <c r="G36" s="788"/>
      <c r="H36" s="788"/>
      <c r="I36" s="789"/>
      <c r="J36" s="423"/>
    </row>
    <row r="37" spans="1:10" x14ac:dyDescent="0.45">
      <c r="A37" s="60"/>
      <c r="B37" s="1164" t="s">
        <v>663</v>
      </c>
      <c r="C37" s="1159">
        <v>0</v>
      </c>
      <c r="D37" s="1160">
        <v>0</v>
      </c>
      <c r="E37" s="790"/>
      <c r="F37" s="788"/>
      <c r="G37" s="788"/>
      <c r="H37" s="788"/>
      <c r="I37" s="789"/>
      <c r="J37" s="423"/>
    </row>
    <row r="38" spans="1:10" x14ac:dyDescent="0.45">
      <c r="A38" s="60"/>
      <c r="B38" s="1164" t="s">
        <v>664</v>
      </c>
      <c r="C38" s="1159">
        <v>0</v>
      </c>
      <c r="D38" s="1160">
        <v>0</v>
      </c>
      <c r="E38" s="790"/>
      <c r="F38" s="788"/>
      <c r="G38" s="788"/>
      <c r="H38" s="788"/>
      <c r="I38" s="789"/>
      <c r="J38" s="423"/>
    </row>
    <row r="39" spans="1:10" x14ac:dyDescent="0.45">
      <c r="A39" s="60"/>
      <c r="B39" s="1164" t="s">
        <v>665</v>
      </c>
      <c r="C39" s="1159">
        <v>0</v>
      </c>
      <c r="D39" s="1160">
        <v>0</v>
      </c>
      <c r="E39" s="790"/>
      <c r="F39" s="788"/>
      <c r="G39" s="788"/>
      <c r="H39" s="788"/>
      <c r="I39" s="789"/>
      <c r="J39" s="423"/>
    </row>
    <row r="40" spans="1:10" x14ac:dyDescent="0.45">
      <c r="A40" s="60"/>
      <c r="B40" s="1164" t="s">
        <v>666</v>
      </c>
      <c r="C40" s="1159">
        <v>0</v>
      </c>
      <c r="D40" s="1160">
        <v>0</v>
      </c>
      <c r="E40" s="790"/>
      <c r="F40" s="788"/>
      <c r="G40" s="788"/>
      <c r="H40" s="788"/>
      <c r="I40" s="789"/>
      <c r="J40" s="423"/>
    </row>
    <row r="41" spans="1:10" x14ac:dyDescent="0.45">
      <c r="A41" s="60"/>
      <c r="B41" s="1164" t="s">
        <v>667</v>
      </c>
      <c r="C41" s="1159">
        <v>0</v>
      </c>
      <c r="D41" s="1160">
        <v>0</v>
      </c>
      <c r="E41" s="790"/>
      <c r="F41" s="788"/>
      <c r="G41" s="788"/>
      <c r="H41" s="788"/>
      <c r="I41" s="789"/>
      <c r="J41" s="423"/>
    </row>
    <row r="42" spans="1:10" x14ac:dyDescent="0.45">
      <c r="A42" s="60"/>
      <c r="B42" s="1164" t="s">
        <v>668</v>
      </c>
      <c r="C42" s="1159">
        <v>0</v>
      </c>
      <c r="D42" s="1160">
        <v>0</v>
      </c>
      <c r="E42" s="790"/>
      <c r="F42" s="788"/>
      <c r="G42" s="788"/>
      <c r="H42" s="788"/>
      <c r="I42" s="789"/>
      <c r="J42" s="423"/>
    </row>
    <row r="43" spans="1:10" x14ac:dyDescent="0.45">
      <c r="A43" s="60"/>
      <c r="B43" s="1164" t="s">
        <v>669</v>
      </c>
      <c r="C43" s="1159">
        <v>0</v>
      </c>
      <c r="D43" s="1160">
        <v>0</v>
      </c>
      <c r="E43" s="790"/>
      <c r="F43" s="788"/>
      <c r="G43" s="788"/>
      <c r="H43" s="788"/>
      <c r="I43" s="789"/>
      <c r="J43" s="423"/>
    </row>
    <row r="44" spans="1:10" x14ac:dyDescent="0.45">
      <c r="A44" s="60"/>
      <c r="B44" s="1164" t="s">
        <v>670</v>
      </c>
      <c r="C44" s="1159">
        <v>0</v>
      </c>
      <c r="D44" s="1160">
        <v>0</v>
      </c>
      <c r="E44" s="790"/>
      <c r="F44" s="788"/>
      <c r="G44" s="788"/>
      <c r="H44" s="788"/>
      <c r="I44" s="789"/>
      <c r="J44" s="423"/>
    </row>
    <row r="45" spans="1:10" x14ac:dyDescent="0.45">
      <c r="A45" s="60"/>
      <c r="B45" s="1164" t="s">
        <v>671</v>
      </c>
      <c r="C45" s="1159">
        <v>0</v>
      </c>
      <c r="D45" s="1160">
        <v>0</v>
      </c>
      <c r="E45" s="790"/>
      <c r="F45" s="788"/>
      <c r="G45" s="788"/>
      <c r="H45" s="788"/>
      <c r="I45" s="789"/>
      <c r="J45" s="423"/>
    </row>
    <row r="46" spans="1:10" x14ac:dyDescent="0.45">
      <c r="A46" s="60"/>
      <c r="B46" s="1164" t="s">
        <v>672</v>
      </c>
      <c r="C46" s="1159">
        <v>0</v>
      </c>
      <c r="D46" s="1160">
        <v>0</v>
      </c>
      <c r="E46" s="790"/>
      <c r="F46" s="788"/>
      <c r="G46" s="788"/>
      <c r="H46" s="788"/>
      <c r="I46" s="789"/>
      <c r="J46" s="423"/>
    </row>
    <row r="47" spans="1:10" x14ac:dyDescent="0.45">
      <c r="A47" s="60"/>
      <c r="B47" s="1164" t="s">
        <v>673</v>
      </c>
      <c r="C47" s="1159">
        <v>0</v>
      </c>
      <c r="D47" s="1160">
        <v>0</v>
      </c>
      <c r="E47" s="790"/>
      <c r="F47" s="788"/>
      <c r="G47" s="788"/>
      <c r="H47" s="788"/>
      <c r="I47" s="789"/>
      <c r="J47" s="423"/>
    </row>
    <row r="48" spans="1:10" x14ac:dyDescent="0.45">
      <c r="A48" s="60"/>
      <c r="B48" s="1164" t="s">
        <v>674</v>
      </c>
      <c r="C48" s="1159">
        <v>0</v>
      </c>
      <c r="D48" s="1160">
        <v>0</v>
      </c>
      <c r="E48" s="790"/>
      <c r="F48" s="788"/>
      <c r="G48" s="788"/>
      <c r="H48" s="788"/>
      <c r="I48" s="789"/>
      <c r="J48" s="423"/>
    </row>
    <row r="49" spans="1:10" x14ac:dyDescent="0.45">
      <c r="A49" s="60"/>
      <c r="B49" s="1164" t="s">
        <v>675</v>
      </c>
      <c r="C49" s="1159">
        <v>0</v>
      </c>
      <c r="D49" s="1160">
        <v>0</v>
      </c>
      <c r="E49" s="790"/>
      <c r="F49" s="788"/>
      <c r="G49" s="788"/>
      <c r="H49" s="788"/>
      <c r="I49" s="789"/>
      <c r="J49" s="423"/>
    </row>
    <row r="50" spans="1:10" x14ac:dyDescent="0.45">
      <c r="A50" s="60"/>
      <c r="B50" s="1164" t="s">
        <v>676</v>
      </c>
      <c r="C50" s="1159">
        <v>0</v>
      </c>
      <c r="D50" s="1160">
        <v>0</v>
      </c>
      <c r="E50" s="790"/>
      <c r="F50" s="788"/>
      <c r="G50" s="788"/>
      <c r="H50" s="788"/>
      <c r="I50" s="789"/>
      <c r="J50" s="423"/>
    </row>
    <row r="51" spans="1:10" x14ac:dyDescent="0.45">
      <c r="A51" s="60"/>
      <c r="B51" s="1164" t="s">
        <v>677</v>
      </c>
      <c r="C51" s="1159">
        <v>0</v>
      </c>
      <c r="D51" s="1160">
        <v>0</v>
      </c>
      <c r="E51" s="790"/>
      <c r="F51" s="788"/>
      <c r="G51" s="788"/>
      <c r="H51" s="788"/>
      <c r="I51" s="789"/>
      <c r="J51" s="423"/>
    </row>
    <row r="52" spans="1:10" x14ac:dyDescent="0.45">
      <c r="A52" s="60"/>
      <c r="B52" s="1164" t="s">
        <v>678</v>
      </c>
      <c r="C52" s="1159">
        <v>0</v>
      </c>
      <c r="D52" s="1160">
        <v>0</v>
      </c>
      <c r="E52" s="790"/>
      <c r="F52" s="788"/>
      <c r="G52" s="788"/>
      <c r="H52" s="788"/>
      <c r="I52" s="789"/>
      <c r="J52" s="423"/>
    </row>
    <row r="53" spans="1:10" x14ac:dyDescent="0.45">
      <c r="A53" s="60"/>
      <c r="B53" s="1164" t="s">
        <v>679</v>
      </c>
      <c r="C53" s="1159">
        <v>0</v>
      </c>
      <c r="D53" s="1160">
        <v>0</v>
      </c>
      <c r="E53" s="790"/>
      <c r="F53" s="788"/>
      <c r="G53" s="788"/>
      <c r="H53" s="788"/>
      <c r="I53" s="789"/>
      <c r="J53" s="423"/>
    </row>
    <row r="54" spans="1:10" x14ac:dyDescent="0.45">
      <c r="A54" s="60"/>
      <c r="B54" s="1164" t="s">
        <v>680</v>
      </c>
      <c r="C54" s="1159">
        <v>0</v>
      </c>
      <c r="D54" s="1160">
        <v>0</v>
      </c>
      <c r="E54" s="790"/>
      <c r="F54" s="788"/>
      <c r="G54" s="788"/>
      <c r="H54" s="788"/>
      <c r="I54" s="789"/>
      <c r="J54" s="423"/>
    </row>
    <row r="55" spans="1:10" x14ac:dyDescent="0.45">
      <c r="A55" s="60"/>
      <c r="B55" s="1164" t="s">
        <v>681</v>
      </c>
      <c r="C55" s="1159">
        <v>0</v>
      </c>
      <c r="D55" s="1160">
        <v>0</v>
      </c>
      <c r="E55" s="790"/>
      <c r="F55" s="788"/>
      <c r="G55" s="788"/>
      <c r="H55" s="788"/>
      <c r="I55" s="789"/>
      <c r="J55" s="423"/>
    </row>
    <row r="56" spans="1:10" x14ac:dyDescent="0.45">
      <c r="A56" s="60"/>
      <c r="B56" s="1164" t="s">
        <v>682</v>
      </c>
      <c r="C56" s="1159">
        <v>0</v>
      </c>
      <c r="D56" s="1160">
        <v>0</v>
      </c>
      <c r="E56" s="790"/>
      <c r="F56" s="788"/>
      <c r="G56" s="788"/>
      <c r="H56" s="788"/>
      <c r="I56" s="789"/>
      <c r="J56" s="423"/>
    </row>
    <row r="57" spans="1:10" x14ac:dyDescent="0.45">
      <c r="A57" s="60"/>
      <c r="B57" s="1164" t="s">
        <v>683</v>
      </c>
      <c r="C57" s="1159">
        <v>0</v>
      </c>
      <c r="D57" s="1160">
        <v>0</v>
      </c>
      <c r="E57" s="790"/>
      <c r="F57" s="788"/>
      <c r="G57" s="788"/>
      <c r="H57" s="788"/>
      <c r="I57" s="789"/>
      <c r="J57" s="423"/>
    </row>
    <row r="58" spans="1:10" x14ac:dyDescent="0.45">
      <c r="A58" s="60"/>
      <c r="B58" s="1164" t="s">
        <v>684</v>
      </c>
      <c r="C58" s="1159">
        <v>0</v>
      </c>
      <c r="D58" s="1160">
        <v>0</v>
      </c>
      <c r="E58" s="790"/>
      <c r="F58" s="788"/>
      <c r="G58" s="788"/>
      <c r="H58" s="788"/>
      <c r="I58" s="789"/>
      <c r="J58" s="423"/>
    </row>
    <row r="59" spans="1:10" x14ac:dyDescent="0.45">
      <c r="A59" s="60"/>
      <c r="B59" s="1164" t="s">
        <v>685</v>
      </c>
      <c r="C59" s="1159">
        <v>0</v>
      </c>
      <c r="D59" s="1160">
        <v>0</v>
      </c>
      <c r="E59" s="790"/>
      <c r="F59" s="788"/>
      <c r="G59" s="788"/>
      <c r="H59" s="788"/>
      <c r="I59" s="789"/>
      <c r="J59" s="423"/>
    </row>
    <row r="60" spans="1:10" x14ac:dyDescent="0.45">
      <c r="A60" s="60"/>
      <c r="B60" s="1164" t="s">
        <v>686</v>
      </c>
      <c r="C60" s="1159">
        <v>0</v>
      </c>
      <c r="D60" s="1160">
        <v>0</v>
      </c>
      <c r="E60" s="790"/>
      <c r="F60" s="788"/>
      <c r="G60" s="788"/>
      <c r="H60" s="788"/>
      <c r="I60" s="789"/>
      <c r="J60" s="423"/>
    </row>
    <row r="61" spans="1:10" x14ac:dyDescent="0.45">
      <c r="A61" s="60"/>
      <c r="B61" s="1164" t="s">
        <v>687</v>
      </c>
      <c r="C61" s="1159">
        <v>0</v>
      </c>
      <c r="D61" s="1160">
        <v>0</v>
      </c>
      <c r="E61" s="790"/>
      <c r="F61" s="788"/>
      <c r="G61" s="788"/>
      <c r="H61" s="788"/>
      <c r="I61" s="789"/>
      <c r="J61" s="423"/>
    </row>
    <row r="62" spans="1:10" x14ac:dyDescent="0.45">
      <c r="A62" s="60"/>
      <c r="B62" s="1164" t="s">
        <v>688</v>
      </c>
      <c r="C62" s="1159">
        <v>0</v>
      </c>
      <c r="D62" s="1160">
        <v>0</v>
      </c>
      <c r="E62" s="790"/>
      <c r="F62" s="788"/>
      <c r="G62" s="788"/>
      <c r="H62" s="788"/>
      <c r="I62" s="789"/>
      <c r="J62" s="423"/>
    </row>
    <row r="63" spans="1:10" x14ac:dyDescent="0.45">
      <c r="A63" s="60"/>
      <c r="B63" s="1164" t="s">
        <v>689</v>
      </c>
      <c r="C63" s="1159">
        <v>0</v>
      </c>
      <c r="D63" s="1160">
        <v>0</v>
      </c>
      <c r="E63" s="790"/>
      <c r="F63" s="788"/>
      <c r="G63" s="788"/>
      <c r="H63" s="788"/>
      <c r="I63" s="789"/>
      <c r="J63" s="423"/>
    </row>
    <row r="64" spans="1:10" x14ac:dyDescent="0.45">
      <c r="A64" s="60"/>
      <c r="B64" s="1164" t="s">
        <v>690</v>
      </c>
      <c r="C64" s="1159">
        <v>0</v>
      </c>
      <c r="D64" s="1160">
        <v>0</v>
      </c>
      <c r="E64" s="790"/>
      <c r="F64" s="788"/>
      <c r="G64" s="788"/>
      <c r="H64" s="788"/>
      <c r="I64" s="789"/>
      <c r="J64" s="423"/>
    </row>
    <row r="65" spans="1:10" x14ac:dyDescent="0.45">
      <c r="A65" s="60"/>
      <c r="B65" s="1164" t="s">
        <v>691</v>
      </c>
      <c r="C65" s="1159">
        <v>0</v>
      </c>
      <c r="D65" s="1160">
        <v>0</v>
      </c>
      <c r="E65" s="790"/>
      <c r="F65" s="788"/>
      <c r="G65" s="788"/>
      <c r="H65" s="788"/>
      <c r="I65" s="789"/>
      <c r="J65" s="423"/>
    </row>
    <row r="66" spans="1:10" x14ac:dyDescent="0.45">
      <c r="A66" s="60"/>
      <c r="B66" s="1164" t="s">
        <v>692</v>
      </c>
      <c r="C66" s="1159">
        <v>0</v>
      </c>
      <c r="D66" s="1160">
        <v>0</v>
      </c>
      <c r="E66" s="790"/>
      <c r="F66" s="788"/>
      <c r="G66" s="788"/>
      <c r="H66" s="788"/>
      <c r="I66" s="789"/>
      <c r="J66" s="423"/>
    </row>
    <row r="67" spans="1:10" x14ac:dyDescent="0.45">
      <c r="A67" s="60"/>
      <c r="B67" s="1164" t="s">
        <v>693</v>
      </c>
      <c r="C67" s="1159">
        <v>0</v>
      </c>
      <c r="D67" s="1160">
        <v>0</v>
      </c>
      <c r="E67" s="790"/>
      <c r="F67" s="788"/>
      <c r="G67" s="788"/>
      <c r="H67" s="788"/>
      <c r="I67" s="789"/>
      <c r="J67" s="423"/>
    </row>
    <row r="68" spans="1:10" x14ac:dyDescent="0.45">
      <c r="A68" s="60"/>
      <c r="B68" s="1164" t="s">
        <v>694</v>
      </c>
      <c r="C68" s="1159">
        <v>0</v>
      </c>
      <c r="D68" s="1160">
        <v>0</v>
      </c>
      <c r="E68" s="790"/>
      <c r="F68" s="788"/>
      <c r="G68" s="788"/>
      <c r="H68" s="788"/>
      <c r="I68" s="789"/>
      <c r="J68" s="423"/>
    </row>
    <row r="69" spans="1:10" x14ac:dyDescent="0.45">
      <c r="A69" s="60"/>
      <c r="B69" s="1164" t="s">
        <v>695</v>
      </c>
      <c r="C69" s="1159">
        <v>0</v>
      </c>
      <c r="D69" s="1160">
        <v>0</v>
      </c>
      <c r="E69" s="790"/>
      <c r="F69" s="788"/>
      <c r="G69" s="788"/>
      <c r="H69" s="788"/>
      <c r="I69" s="789"/>
      <c r="J69" s="423"/>
    </row>
    <row r="70" spans="1:10" x14ac:dyDescent="0.45">
      <c r="A70" s="60"/>
      <c r="B70" s="1164" t="s">
        <v>696</v>
      </c>
      <c r="C70" s="1159">
        <v>0</v>
      </c>
      <c r="D70" s="1160">
        <v>0</v>
      </c>
      <c r="E70" s="790"/>
      <c r="F70" s="788"/>
      <c r="G70" s="788"/>
      <c r="H70" s="788"/>
      <c r="I70" s="789"/>
      <c r="J70" s="423"/>
    </row>
    <row r="71" spans="1:10" x14ac:dyDescent="0.45">
      <c r="A71" s="60"/>
      <c r="B71" s="1164" t="s">
        <v>697</v>
      </c>
      <c r="C71" s="1159">
        <v>0</v>
      </c>
      <c r="D71" s="1160">
        <v>0</v>
      </c>
      <c r="E71" s="790"/>
      <c r="F71" s="788"/>
      <c r="G71" s="788"/>
      <c r="H71" s="788"/>
      <c r="I71" s="789"/>
      <c r="J71" s="423"/>
    </row>
    <row r="72" spans="1:10" x14ac:dyDescent="0.45">
      <c r="A72" s="60"/>
      <c r="B72" s="1164" t="s">
        <v>698</v>
      </c>
      <c r="C72" s="1159">
        <v>0</v>
      </c>
      <c r="D72" s="1160">
        <v>0</v>
      </c>
      <c r="E72" s="790"/>
      <c r="F72" s="788"/>
      <c r="G72" s="788"/>
      <c r="H72" s="788"/>
      <c r="I72" s="789"/>
      <c r="J72" s="423"/>
    </row>
    <row r="73" spans="1:10" x14ac:dyDescent="0.45">
      <c r="A73" s="60"/>
      <c r="B73" s="1164" t="s">
        <v>699</v>
      </c>
      <c r="C73" s="1159">
        <v>0</v>
      </c>
      <c r="D73" s="1160">
        <v>0</v>
      </c>
      <c r="E73" s="790"/>
      <c r="F73" s="788"/>
      <c r="G73" s="788"/>
      <c r="H73" s="788"/>
      <c r="I73" s="789"/>
      <c r="J73" s="423"/>
    </row>
    <row r="74" spans="1:10" x14ac:dyDescent="0.45">
      <c r="A74" s="60"/>
      <c r="B74" s="1164" t="s">
        <v>700</v>
      </c>
      <c r="C74" s="1159">
        <v>0</v>
      </c>
      <c r="D74" s="1160">
        <v>0</v>
      </c>
      <c r="E74" s="790"/>
      <c r="F74" s="788"/>
      <c r="G74" s="788"/>
      <c r="H74" s="788"/>
      <c r="I74" s="789"/>
      <c r="J74" s="423"/>
    </row>
    <row r="75" spans="1:10" x14ac:dyDescent="0.45">
      <c r="A75" s="60"/>
      <c r="B75" s="1164" t="s">
        <v>701</v>
      </c>
      <c r="C75" s="1159">
        <v>0</v>
      </c>
      <c r="D75" s="1160">
        <v>0</v>
      </c>
      <c r="E75" s="790"/>
      <c r="F75" s="788"/>
      <c r="G75" s="788"/>
      <c r="H75" s="788"/>
      <c r="I75" s="789"/>
      <c r="J75" s="423"/>
    </row>
    <row r="76" spans="1:10" x14ac:dyDescent="0.45">
      <c r="A76" s="60"/>
      <c r="B76" s="1164" t="s">
        <v>702</v>
      </c>
      <c r="C76" s="1159">
        <v>0</v>
      </c>
      <c r="D76" s="1160">
        <v>0</v>
      </c>
      <c r="E76" s="790"/>
      <c r="F76" s="788"/>
      <c r="G76" s="788"/>
      <c r="H76" s="788"/>
      <c r="I76" s="789"/>
      <c r="J76" s="423"/>
    </row>
    <row r="77" spans="1:10" x14ac:dyDescent="0.45">
      <c r="A77" s="60"/>
      <c r="B77" s="1164" t="s">
        <v>703</v>
      </c>
      <c r="C77" s="1159">
        <v>0</v>
      </c>
      <c r="D77" s="1160">
        <v>0</v>
      </c>
      <c r="E77" s="790"/>
      <c r="F77" s="788"/>
      <c r="G77" s="788"/>
      <c r="H77" s="788"/>
      <c r="I77" s="789"/>
      <c r="J77" s="423"/>
    </row>
    <row r="78" spans="1:10" x14ac:dyDescent="0.45">
      <c r="A78" s="60"/>
      <c r="B78" s="1164" t="s">
        <v>704</v>
      </c>
      <c r="C78" s="1159">
        <v>0</v>
      </c>
      <c r="D78" s="1160">
        <v>0</v>
      </c>
      <c r="E78" s="790"/>
      <c r="F78" s="788"/>
      <c r="G78" s="788"/>
      <c r="H78" s="788"/>
      <c r="I78" s="789"/>
      <c r="J78" s="423"/>
    </row>
    <row r="79" spans="1:10" x14ac:dyDescent="0.45">
      <c r="A79" s="60"/>
      <c r="B79" s="1164" t="s">
        <v>705</v>
      </c>
      <c r="C79" s="1159">
        <v>0</v>
      </c>
      <c r="D79" s="1160">
        <v>0</v>
      </c>
      <c r="E79" s="790"/>
      <c r="F79" s="788"/>
      <c r="G79" s="788"/>
      <c r="H79" s="788"/>
      <c r="I79" s="789"/>
      <c r="J79" s="423"/>
    </row>
    <row r="80" spans="1:10" x14ac:dyDescent="0.45">
      <c r="A80" s="60"/>
      <c r="B80" s="1164" t="s">
        <v>706</v>
      </c>
      <c r="C80" s="1159">
        <v>0</v>
      </c>
      <c r="D80" s="1160">
        <v>0</v>
      </c>
      <c r="E80" s="790"/>
      <c r="F80" s="788"/>
      <c r="G80" s="788"/>
      <c r="H80" s="788"/>
      <c r="I80" s="789"/>
      <c r="J80" s="423"/>
    </row>
    <row r="81" spans="1:10" x14ac:dyDescent="0.45">
      <c r="A81" s="60"/>
      <c r="B81" s="1164" t="s">
        <v>707</v>
      </c>
      <c r="C81" s="1159">
        <v>0</v>
      </c>
      <c r="D81" s="1160">
        <v>0</v>
      </c>
      <c r="E81" s="790"/>
      <c r="F81" s="788"/>
      <c r="G81" s="788"/>
      <c r="H81" s="788"/>
      <c r="I81" s="789"/>
      <c r="J81" s="423"/>
    </row>
    <row r="82" spans="1:10" x14ac:dyDescent="0.45">
      <c r="A82" s="60"/>
      <c r="B82" s="1164" t="s">
        <v>708</v>
      </c>
      <c r="C82" s="1159">
        <v>0</v>
      </c>
      <c r="D82" s="1160">
        <v>0</v>
      </c>
      <c r="E82" s="790"/>
      <c r="F82" s="788"/>
      <c r="G82" s="788"/>
      <c r="H82" s="788"/>
      <c r="I82" s="789"/>
      <c r="J82" s="423"/>
    </row>
    <row r="83" spans="1:10" x14ac:dyDescent="0.45">
      <c r="A83" s="60"/>
      <c r="B83" s="1164" t="s">
        <v>709</v>
      </c>
      <c r="C83" s="1159">
        <v>0</v>
      </c>
      <c r="D83" s="1160">
        <v>0</v>
      </c>
      <c r="E83" s="790"/>
      <c r="F83" s="788"/>
      <c r="G83" s="788"/>
      <c r="H83" s="788"/>
      <c r="I83" s="789"/>
      <c r="J83" s="423"/>
    </row>
    <row r="84" spans="1:10" x14ac:dyDescent="0.45">
      <c r="A84" s="60"/>
      <c r="B84" s="1164" t="s">
        <v>710</v>
      </c>
      <c r="C84" s="1159">
        <v>0</v>
      </c>
      <c r="D84" s="1160">
        <v>0</v>
      </c>
      <c r="E84" s="790"/>
      <c r="F84" s="788"/>
      <c r="G84" s="788"/>
      <c r="H84" s="788"/>
      <c r="I84" s="789"/>
      <c r="J84" s="423"/>
    </row>
    <row r="85" spans="1:10" x14ac:dyDescent="0.45">
      <c r="A85" s="60"/>
      <c r="B85" s="1164" t="s">
        <v>711</v>
      </c>
      <c r="C85" s="1159">
        <v>0</v>
      </c>
      <c r="D85" s="1160">
        <v>0</v>
      </c>
      <c r="E85" s="790"/>
      <c r="F85" s="788"/>
      <c r="G85" s="788"/>
      <c r="H85" s="788"/>
      <c r="I85" s="789"/>
      <c r="J85" s="423"/>
    </row>
    <row r="86" spans="1:10" x14ac:dyDescent="0.45">
      <c r="A86" s="60"/>
      <c r="B86" s="1164" t="s">
        <v>712</v>
      </c>
      <c r="C86" s="1159">
        <v>0</v>
      </c>
      <c r="D86" s="1160">
        <v>0</v>
      </c>
      <c r="E86" s="790"/>
      <c r="F86" s="788"/>
      <c r="G86" s="788"/>
      <c r="H86" s="788"/>
      <c r="I86" s="789"/>
      <c r="J86" s="423"/>
    </row>
    <row r="87" spans="1:10" x14ac:dyDescent="0.45">
      <c r="A87" s="60"/>
      <c r="B87" s="1164" t="s">
        <v>713</v>
      </c>
      <c r="C87" s="1159">
        <v>0</v>
      </c>
      <c r="D87" s="1160">
        <v>0</v>
      </c>
      <c r="E87" s="790"/>
      <c r="F87" s="788"/>
      <c r="G87" s="788"/>
      <c r="H87" s="788"/>
      <c r="I87" s="789"/>
      <c r="J87" s="423"/>
    </row>
    <row r="88" spans="1:10" x14ac:dyDescent="0.45">
      <c r="A88" s="60"/>
      <c r="B88" s="1164" t="s">
        <v>714</v>
      </c>
      <c r="C88" s="1159">
        <v>0</v>
      </c>
      <c r="D88" s="1160">
        <v>0</v>
      </c>
      <c r="E88" s="790"/>
      <c r="F88" s="788"/>
      <c r="G88" s="788"/>
      <c r="H88" s="788"/>
      <c r="I88" s="789"/>
      <c r="J88" s="423"/>
    </row>
    <row r="89" spans="1:10" x14ac:dyDescent="0.45">
      <c r="A89" s="60"/>
      <c r="B89" s="1164" t="s">
        <v>715</v>
      </c>
      <c r="C89" s="1159">
        <v>0</v>
      </c>
      <c r="D89" s="1160">
        <v>0</v>
      </c>
      <c r="E89" s="790"/>
      <c r="F89" s="788"/>
      <c r="G89" s="788"/>
      <c r="H89" s="788"/>
      <c r="I89" s="789"/>
      <c r="J89" s="423"/>
    </row>
    <row r="90" spans="1:10" x14ac:dyDescent="0.45">
      <c r="A90" s="60"/>
      <c r="B90" s="1164" t="s">
        <v>716</v>
      </c>
      <c r="C90" s="1159">
        <v>0</v>
      </c>
      <c r="D90" s="1160">
        <v>0</v>
      </c>
      <c r="E90" s="790"/>
      <c r="F90" s="788"/>
      <c r="G90" s="788"/>
      <c r="H90" s="788"/>
      <c r="I90" s="789"/>
      <c r="J90" s="423"/>
    </row>
    <row r="91" spans="1:10" x14ac:dyDescent="0.45">
      <c r="A91" s="60"/>
      <c r="B91" s="1164" t="s">
        <v>717</v>
      </c>
      <c r="C91" s="1159">
        <v>0</v>
      </c>
      <c r="D91" s="1160">
        <v>0</v>
      </c>
      <c r="E91" s="790"/>
      <c r="F91" s="788"/>
      <c r="G91" s="788"/>
      <c r="H91" s="788"/>
      <c r="I91" s="789"/>
      <c r="J91" s="423"/>
    </row>
    <row r="92" spans="1:10" x14ac:dyDescent="0.45">
      <c r="A92" s="60"/>
      <c r="B92" s="1164" t="s">
        <v>718</v>
      </c>
      <c r="C92" s="1159">
        <v>0</v>
      </c>
      <c r="D92" s="1160">
        <v>0</v>
      </c>
      <c r="E92" s="790"/>
      <c r="F92" s="788"/>
      <c r="G92" s="788"/>
      <c r="H92" s="788"/>
      <c r="I92" s="789"/>
      <c r="J92" s="423"/>
    </row>
    <row r="93" spans="1:10" x14ac:dyDescent="0.45">
      <c r="A93" s="60"/>
      <c r="B93" s="1164" t="s">
        <v>719</v>
      </c>
      <c r="C93" s="1161">
        <v>0</v>
      </c>
      <c r="D93" s="1160">
        <v>0</v>
      </c>
      <c r="E93" s="790"/>
      <c r="F93" s="788"/>
      <c r="G93" s="788"/>
      <c r="H93" s="788"/>
      <c r="I93" s="789"/>
      <c r="J93" s="423"/>
    </row>
    <row r="94" spans="1:10" x14ac:dyDescent="0.45">
      <c r="A94" s="60"/>
      <c r="B94" s="1164" t="s">
        <v>720</v>
      </c>
      <c r="C94" s="1161">
        <v>0</v>
      </c>
      <c r="D94" s="1160">
        <v>0</v>
      </c>
      <c r="E94" s="790"/>
      <c r="F94" s="788"/>
      <c r="G94" s="788"/>
      <c r="H94" s="788"/>
      <c r="I94" s="789"/>
      <c r="J94" s="423"/>
    </row>
    <row r="95" spans="1:10" x14ac:dyDescent="0.45">
      <c r="A95" s="60"/>
      <c r="B95" s="1164" t="s">
        <v>721</v>
      </c>
      <c r="C95" s="1161">
        <v>0</v>
      </c>
      <c r="D95" s="1160">
        <v>0</v>
      </c>
      <c r="E95" s="790"/>
      <c r="F95" s="788"/>
      <c r="G95" s="788"/>
      <c r="H95" s="788"/>
      <c r="I95" s="789"/>
      <c r="J95" s="423"/>
    </row>
    <row r="96" spans="1:10" x14ac:dyDescent="0.45">
      <c r="A96" s="60"/>
      <c r="B96" s="1164" t="s">
        <v>722</v>
      </c>
      <c r="C96" s="1161">
        <v>0</v>
      </c>
      <c r="D96" s="1160">
        <v>0</v>
      </c>
      <c r="E96" s="790"/>
      <c r="F96" s="788"/>
      <c r="G96" s="788"/>
      <c r="H96" s="788"/>
      <c r="I96" s="789"/>
      <c r="J96" s="423"/>
    </row>
    <row r="97" spans="1:10" x14ac:dyDescent="0.45">
      <c r="A97" s="60"/>
      <c r="B97" s="1164" t="s">
        <v>723</v>
      </c>
      <c r="C97" s="1161">
        <v>0</v>
      </c>
      <c r="D97" s="1160">
        <v>0</v>
      </c>
      <c r="E97" s="790"/>
      <c r="F97" s="788"/>
      <c r="G97" s="788"/>
      <c r="H97" s="788"/>
      <c r="I97" s="789"/>
      <c r="J97" s="423"/>
    </row>
    <row r="98" spans="1:10" x14ac:dyDescent="0.45">
      <c r="A98" s="60"/>
      <c r="B98" s="1164" t="s">
        <v>724</v>
      </c>
      <c r="C98" s="1161">
        <v>0</v>
      </c>
      <c r="D98" s="1160">
        <v>0</v>
      </c>
      <c r="E98" s="790"/>
      <c r="F98" s="788"/>
      <c r="G98" s="788"/>
      <c r="H98" s="788"/>
      <c r="I98" s="789"/>
      <c r="J98" s="423"/>
    </row>
    <row r="99" spans="1:10" x14ac:dyDescent="0.45">
      <c r="A99" s="60"/>
      <c r="B99" s="1164" t="s">
        <v>725</v>
      </c>
      <c r="C99" s="1161">
        <v>0</v>
      </c>
      <c r="D99" s="1160">
        <v>0</v>
      </c>
      <c r="E99" s="790"/>
      <c r="F99" s="788"/>
      <c r="G99" s="788"/>
      <c r="H99" s="788"/>
      <c r="I99" s="789"/>
      <c r="J99" s="423"/>
    </row>
    <row r="100" spans="1:10" x14ac:dyDescent="0.45">
      <c r="A100" s="60"/>
      <c r="B100" s="1164" t="s">
        <v>726</v>
      </c>
      <c r="C100" s="1161">
        <v>0</v>
      </c>
      <c r="D100" s="1160">
        <v>0</v>
      </c>
      <c r="E100" s="790"/>
      <c r="F100" s="788"/>
      <c r="G100" s="788"/>
      <c r="H100" s="788"/>
      <c r="I100" s="789"/>
      <c r="J100" s="423"/>
    </row>
    <row r="101" spans="1:10" x14ac:dyDescent="0.45">
      <c r="A101" s="60"/>
      <c r="B101" s="1164" t="s">
        <v>727</v>
      </c>
      <c r="C101" s="1161">
        <v>0</v>
      </c>
      <c r="D101" s="1160">
        <v>0</v>
      </c>
      <c r="E101" s="790"/>
      <c r="F101" s="788"/>
      <c r="G101" s="788"/>
      <c r="H101" s="788"/>
      <c r="I101" s="789"/>
      <c r="J101" s="423"/>
    </row>
    <row r="102" spans="1:10" x14ac:dyDescent="0.45">
      <c r="A102" s="60"/>
      <c r="B102" s="1164" t="s">
        <v>728</v>
      </c>
      <c r="C102" s="1161">
        <v>0</v>
      </c>
      <c r="D102" s="1160">
        <v>0</v>
      </c>
      <c r="E102" s="790"/>
      <c r="F102" s="788"/>
      <c r="G102" s="788"/>
      <c r="H102" s="788"/>
      <c r="I102" s="789"/>
      <c r="J102" s="423"/>
    </row>
    <row r="103" spans="1:10" x14ac:dyDescent="0.45">
      <c r="A103" s="60"/>
      <c r="B103" s="1164" t="s">
        <v>729</v>
      </c>
      <c r="C103" s="1161">
        <v>0</v>
      </c>
      <c r="D103" s="1160">
        <v>0</v>
      </c>
      <c r="E103" s="790"/>
      <c r="F103" s="788"/>
      <c r="G103" s="788"/>
      <c r="H103" s="788"/>
      <c r="I103" s="789"/>
      <c r="J103" s="423"/>
    </row>
    <row r="104" spans="1:10" x14ac:dyDescent="0.45">
      <c r="A104" s="60"/>
      <c r="B104" s="1164" t="s">
        <v>730</v>
      </c>
      <c r="C104" s="1161">
        <v>0</v>
      </c>
      <c r="D104" s="1160">
        <v>0</v>
      </c>
      <c r="E104" s="790"/>
      <c r="F104" s="788"/>
      <c r="G104" s="788"/>
      <c r="H104" s="788"/>
      <c r="I104" s="789"/>
      <c r="J104" s="423"/>
    </row>
    <row r="105" spans="1:10" x14ac:dyDescent="0.45">
      <c r="A105" s="60"/>
      <c r="B105" s="1164" t="s">
        <v>731</v>
      </c>
      <c r="C105" s="1161">
        <v>0</v>
      </c>
      <c r="D105" s="1160">
        <v>0</v>
      </c>
      <c r="E105" s="790"/>
      <c r="F105" s="788"/>
      <c r="G105" s="788"/>
      <c r="H105" s="788"/>
      <c r="I105" s="789"/>
      <c r="J105" s="423"/>
    </row>
    <row r="106" spans="1:10" x14ac:dyDescent="0.45">
      <c r="A106" s="60"/>
      <c r="B106" s="1164" t="s">
        <v>732</v>
      </c>
      <c r="C106" s="1161">
        <v>0</v>
      </c>
      <c r="D106" s="1160">
        <v>0</v>
      </c>
      <c r="E106" s="790"/>
      <c r="F106" s="788"/>
      <c r="G106" s="788"/>
      <c r="H106" s="788"/>
      <c r="I106" s="789"/>
      <c r="J106" s="423"/>
    </row>
    <row r="107" spans="1:10" x14ac:dyDescent="0.45">
      <c r="A107" s="60"/>
      <c r="B107" s="1164" t="s">
        <v>733</v>
      </c>
      <c r="C107" s="1161">
        <v>0</v>
      </c>
      <c r="D107" s="1160">
        <v>0</v>
      </c>
      <c r="E107" s="790"/>
      <c r="F107" s="788"/>
      <c r="G107" s="788"/>
      <c r="H107" s="788"/>
      <c r="I107" s="789"/>
      <c r="J107" s="423"/>
    </row>
    <row r="108" spans="1:10" x14ac:dyDescent="0.45">
      <c r="A108" s="60"/>
      <c r="B108" s="1164" t="s">
        <v>734</v>
      </c>
      <c r="C108" s="1161">
        <v>0</v>
      </c>
      <c r="D108" s="1160">
        <v>0</v>
      </c>
      <c r="E108" s="790"/>
      <c r="F108" s="788"/>
      <c r="G108" s="788"/>
      <c r="H108" s="788"/>
      <c r="I108" s="789"/>
      <c r="J108" s="423"/>
    </row>
    <row r="109" spans="1:10" x14ac:dyDescent="0.45">
      <c r="A109" s="60"/>
      <c r="B109" s="1164" t="s">
        <v>735</v>
      </c>
      <c r="C109" s="1161">
        <v>0</v>
      </c>
      <c r="D109" s="1160">
        <v>0</v>
      </c>
      <c r="E109" s="790"/>
      <c r="F109" s="788"/>
      <c r="G109" s="788"/>
      <c r="H109" s="788"/>
      <c r="I109" s="789"/>
      <c r="J109" s="423"/>
    </row>
    <row r="110" spans="1:10" x14ac:dyDescent="0.45">
      <c r="A110" s="60"/>
      <c r="B110" s="1164" t="s">
        <v>736</v>
      </c>
      <c r="C110" s="1161">
        <v>0</v>
      </c>
      <c r="D110" s="1160">
        <v>0</v>
      </c>
      <c r="E110" s="790"/>
      <c r="F110" s="788"/>
      <c r="G110" s="788"/>
      <c r="H110" s="788"/>
      <c r="I110" s="789"/>
      <c r="J110" s="423"/>
    </row>
    <row r="111" spans="1:10" x14ac:dyDescent="0.45">
      <c r="A111" s="60"/>
      <c r="B111" s="1164" t="s">
        <v>737</v>
      </c>
      <c r="C111" s="1161">
        <v>0</v>
      </c>
      <c r="D111" s="1160">
        <v>0</v>
      </c>
      <c r="E111" s="790"/>
      <c r="F111" s="788"/>
      <c r="G111" s="788"/>
      <c r="H111" s="788"/>
      <c r="I111" s="789"/>
      <c r="J111" s="423"/>
    </row>
    <row r="112" spans="1:10" x14ac:dyDescent="0.45">
      <c r="A112" s="60"/>
      <c r="B112" s="1164" t="s">
        <v>738</v>
      </c>
      <c r="C112" s="1161">
        <v>0</v>
      </c>
      <c r="D112" s="1160">
        <v>0</v>
      </c>
      <c r="E112" s="790"/>
      <c r="F112" s="788"/>
      <c r="G112" s="788"/>
      <c r="H112" s="788"/>
      <c r="I112" s="789"/>
      <c r="J112" s="423"/>
    </row>
    <row r="113" spans="1:10" x14ac:dyDescent="0.45">
      <c r="A113" s="60"/>
      <c r="B113" s="1164" t="s">
        <v>739</v>
      </c>
      <c r="C113" s="1161">
        <v>0</v>
      </c>
      <c r="D113" s="1160">
        <v>0</v>
      </c>
      <c r="E113" s="790"/>
      <c r="F113" s="788"/>
      <c r="G113" s="788"/>
      <c r="H113" s="788"/>
      <c r="I113" s="789"/>
      <c r="J113" s="423"/>
    </row>
    <row r="114" spans="1:10" x14ac:dyDescent="0.45">
      <c r="A114" s="60"/>
      <c r="B114" s="1164" t="s">
        <v>740</v>
      </c>
      <c r="C114" s="1161">
        <v>0</v>
      </c>
      <c r="D114" s="1160">
        <v>0</v>
      </c>
      <c r="E114" s="790"/>
      <c r="F114" s="788"/>
      <c r="G114" s="788"/>
      <c r="H114" s="788"/>
      <c r="I114" s="789"/>
      <c r="J114" s="423"/>
    </row>
    <row r="115" spans="1:10" x14ac:dyDescent="0.45">
      <c r="A115" s="60"/>
      <c r="B115" s="1164" t="s">
        <v>741</v>
      </c>
      <c r="C115" s="1161">
        <v>0</v>
      </c>
      <c r="D115" s="1160">
        <v>0</v>
      </c>
      <c r="E115" s="790"/>
      <c r="F115" s="788"/>
      <c r="G115" s="788"/>
      <c r="H115" s="788"/>
      <c r="I115" s="789"/>
      <c r="J115" s="423"/>
    </row>
    <row r="116" spans="1:10" x14ac:dyDescent="0.45">
      <c r="A116" s="60"/>
      <c r="B116" s="1164" t="s">
        <v>742</v>
      </c>
      <c r="C116" s="1161">
        <v>0</v>
      </c>
      <c r="D116" s="1160">
        <v>0</v>
      </c>
      <c r="E116" s="790"/>
      <c r="F116" s="788"/>
      <c r="G116" s="788"/>
      <c r="H116" s="788"/>
      <c r="I116" s="789"/>
      <c r="J116" s="423"/>
    </row>
    <row r="117" spans="1:10" x14ac:dyDescent="0.45">
      <c r="A117" s="60"/>
      <c r="B117" s="1164" t="s">
        <v>743</v>
      </c>
      <c r="C117" s="1161">
        <v>0</v>
      </c>
      <c r="D117" s="1160">
        <v>0</v>
      </c>
      <c r="E117" s="790"/>
      <c r="F117" s="788"/>
      <c r="G117" s="788"/>
      <c r="H117" s="788"/>
      <c r="I117" s="789"/>
      <c r="J117" s="423"/>
    </row>
    <row r="118" spans="1:10" x14ac:dyDescent="0.45">
      <c r="A118" s="60"/>
      <c r="B118" s="1164" t="s">
        <v>744</v>
      </c>
      <c r="C118" s="1161">
        <v>0</v>
      </c>
      <c r="D118" s="1160">
        <v>0</v>
      </c>
      <c r="E118" s="790"/>
      <c r="F118" s="788"/>
      <c r="G118" s="788"/>
      <c r="H118" s="788"/>
      <c r="I118" s="789"/>
      <c r="J118" s="423"/>
    </row>
    <row r="119" spans="1:10" x14ac:dyDescent="0.45">
      <c r="A119" s="60"/>
      <c r="B119" s="1164" t="s">
        <v>745</v>
      </c>
      <c r="C119" s="1159">
        <v>0</v>
      </c>
      <c r="D119" s="1160">
        <v>0</v>
      </c>
      <c r="E119" s="790"/>
      <c r="F119" s="788"/>
      <c r="G119" s="788"/>
      <c r="H119" s="788"/>
      <c r="I119" s="789"/>
      <c r="J119" s="423"/>
    </row>
    <row r="120" spans="1:10" x14ac:dyDescent="0.45">
      <c r="A120" s="60"/>
      <c r="B120" s="1164" t="s">
        <v>746</v>
      </c>
      <c r="C120" s="1159">
        <v>0</v>
      </c>
      <c r="D120" s="1160">
        <v>0</v>
      </c>
      <c r="E120" s="790"/>
      <c r="F120" s="788"/>
      <c r="G120" s="788"/>
      <c r="H120" s="788"/>
      <c r="I120" s="789"/>
      <c r="J120" s="423"/>
    </row>
    <row r="121" spans="1:10" x14ac:dyDescent="0.45">
      <c r="A121" s="60"/>
      <c r="B121" s="1164" t="s">
        <v>747</v>
      </c>
      <c r="C121" s="1159">
        <v>0</v>
      </c>
      <c r="D121" s="1160">
        <v>0</v>
      </c>
      <c r="E121" s="790"/>
      <c r="F121" s="788"/>
      <c r="G121" s="788"/>
      <c r="H121" s="788"/>
      <c r="I121" s="789"/>
      <c r="J121" s="423"/>
    </row>
    <row r="122" spans="1:10" x14ac:dyDescent="0.45">
      <c r="A122" s="60"/>
      <c r="B122" s="1164" t="s">
        <v>748</v>
      </c>
      <c r="C122" s="1159">
        <v>0</v>
      </c>
      <c r="D122" s="1160">
        <v>0</v>
      </c>
      <c r="E122" s="790"/>
      <c r="F122" s="788"/>
      <c r="G122" s="788"/>
      <c r="H122" s="788"/>
      <c r="I122" s="789"/>
      <c r="J122" s="423"/>
    </row>
    <row r="123" spans="1:10" x14ac:dyDescent="0.45">
      <c r="A123" s="60"/>
      <c r="B123" s="1164" t="s">
        <v>749</v>
      </c>
      <c r="C123" s="1159">
        <v>0</v>
      </c>
      <c r="D123" s="1160">
        <v>0</v>
      </c>
      <c r="E123" s="790"/>
      <c r="F123" s="788"/>
      <c r="G123" s="788"/>
      <c r="H123" s="788"/>
      <c r="I123" s="789"/>
      <c r="J123" s="423"/>
    </row>
    <row r="124" spans="1:10" x14ac:dyDescent="0.45">
      <c r="A124" s="60"/>
      <c r="B124" s="1164" t="s">
        <v>750</v>
      </c>
      <c r="C124" s="1159">
        <v>0</v>
      </c>
      <c r="D124" s="1160">
        <v>0</v>
      </c>
      <c r="E124" s="790"/>
      <c r="F124" s="788"/>
      <c r="G124" s="788"/>
      <c r="H124" s="788"/>
      <c r="I124" s="789"/>
      <c r="J124" s="423"/>
    </row>
    <row r="125" spans="1:10" x14ac:dyDescent="0.45">
      <c r="A125" s="60"/>
      <c r="B125" s="1164" t="s">
        <v>751</v>
      </c>
      <c r="C125" s="1159">
        <v>0</v>
      </c>
      <c r="D125" s="1160">
        <v>0</v>
      </c>
      <c r="E125" s="790"/>
      <c r="F125" s="788"/>
      <c r="G125" s="788"/>
      <c r="H125" s="788"/>
      <c r="I125" s="789"/>
      <c r="J125" s="423"/>
    </row>
    <row r="126" spans="1:10" x14ac:dyDescent="0.45">
      <c r="A126" s="60"/>
      <c r="B126" s="1164" t="s">
        <v>752</v>
      </c>
      <c r="C126" s="1159">
        <v>0</v>
      </c>
      <c r="D126" s="1160">
        <v>0</v>
      </c>
      <c r="E126" s="790"/>
      <c r="F126" s="788"/>
      <c r="G126" s="788"/>
      <c r="H126" s="788"/>
      <c r="I126" s="789"/>
      <c r="J126" s="423"/>
    </row>
    <row r="127" spans="1:10" x14ac:dyDescent="0.45">
      <c r="A127" s="60"/>
      <c r="B127" s="1164" t="s">
        <v>753</v>
      </c>
      <c r="C127" s="1159">
        <v>0</v>
      </c>
      <c r="D127" s="1160">
        <v>0</v>
      </c>
      <c r="E127" s="790"/>
      <c r="F127" s="788"/>
      <c r="G127" s="788"/>
      <c r="H127" s="788"/>
      <c r="I127" s="789"/>
      <c r="J127" s="423"/>
    </row>
    <row r="128" spans="1:10" x14ac:dyDescent="0.45">
      <c r="A128" s="60"/>
      <c r="B128" s="1164" t="s">
        <v>754</v>
      </c>
      <c r="C128" s="1161">
        <v>0</v>
      </c>
      <c r="D128" s="1160">
        <v>0</v>
      </c>
      <c r="E128" s="790"/>
      <c r="F128" s="788"/>
      <c r="G128" s="788"/>
      <c r="H128" s="788"/>
      <c r="I128" s="789"/>
      <c r="J128" s="423"/>
    </row>
    <row r="129" spans="1:10" x14ac:dyDescent="0.45">
      <c r="A129" s="60"/>
      <c r="B129" s="1164" t="s">
        <v>755</v>
      </c>
      <c r="C129" s="1159">
        <v>0</v>
      </c>
      <c r="D129" s="1160">
        <v>0</v>
      </c>
      <c r="E129" s="790"/>
      <c r="F129" s="788"/>
      <c r="G129" s="788"/>
      <c r="H129" s="788"/>
      <c r="I129" s="789"/>
      <c r="J129" s="423"/>
    </row>
    <row r="130" spans="1:10" x14ac:dyDescent="0.45">
      <c r="A130" s="60"/>
      <c r="B130" s="1164" t="s">
        <v>756</v>
      </c>
      <c r="C130" s="1159">
        <v>0</v>
      </c>
      <c r="D130" s="1160">
        <v>0</v>
      </c>
      <c r="E130" s="790"/>
      <c r="F130" s="788"/>
      <c r="G130" s="788"/>
      <c r="H130" s="788"/>
      <c r="I130" s="789"/>
      <c r="J130" s="423"/>
    </row>
    <row r="131" spans="1:10" x14ac:dyDescent="0.45">
      <c r="A131" s="60"/>
      <c r="B131" s="1164" t="s">
        <v>757</v>
      </c>
      <c r="C131" s="1159">
        <v>0</v>
      </c>
      <c r="D131" s="1160">
        <v>0</v>
      </c>
      <c r="E131" s="790"/>
      <c r="F131" s="788"/>
      <c r="G131" s="788"/>
      <c r="H131" s="788"/>
      <c r="I131" s="789"/>
      <c r="J131" s="423"/>
    </row>
    <row r="132" spans="1:10" x14ac:dyDescent="0.45">
      <c r="A132" s="60"/>
      <c r="B132" s="1164" t="s">
        <v>758</v>
      </c>
      <c r="C132" s="1159">
        <v>0</v>
      </c>
      <c r="D132" s="1160">
        <v>0</v>
      </c>
      <c r="E132" s="790"/>
      <c r="F132" s="788"/>
      <c r="G132" s="788"/>
      <c r="H132" s="788"/>
      <c r="I132" s="789"/>
      <c r="J132" s="423"/>
    </row>
    <row r="133" spans="1:10" x14ac:dyDescent="0.45">
      <c r="A133" s="60"/>
      <c r="B133" s="1164" t="s">
        <v>759</v>
      </c>
      <c r="C133" s="1159">
        <v>0</v>
      </c>
      <c r="D133" s="1160">
        <v>0</v>
      </c>
      <c r="E133" s="790"/>
      <c r="F133" s="788"/>
      <c r="G133" s="788"/>
      <c r="H133" s="788"/>
      <c r="I133" s="789"/>
      <c r="J133" s="423"/>
    </row>
    <row r="134" spans="1:10" x14ac:dyDescent="0.45">
      <c r="A134" s="60"/>
      <c r="B134" s="1164" t="s">
        <v>760</v>
      </c>
      <c r="C134" s="1159">
        <v>0</v>
      </c>
      <c r="D134" s="1160">
        <v>0</v>
      </c>
      <c r="E134" s="790"/>
      <c r="F134" s="788"/>
      <c r="G134" s="788"/>
      <c r="H134" s="788"/>
      <c r="I134" s="789"/>
      <c r="J134" s="423"/>
    </row>
    <row r="135" spans="1:10" x14ac:dyDescent="0.45">
      <c r="A135" s="60"/>
      <c r="B135" s="1164" t="s">
        <v>761</v>
      </c>
      <c r="C135" s="1159">
        <v>0</v>
      </c>
      <c r="D135" s="1160">
        <v>0</v>
      </c>
      <c r="E135" s="790"/>
      <c r="F135" s="788"/>
      <c r="G135" s="788"/>
      <c r="H135" s="788"/>
      <c r="I135" s="789"/>
      <c r="J135" s="423"/>
    </row>
    <row r="136" spans="1:10" x14ac:dyDescent="0.45">
      <c r="A136" s="60"/>
      <c r="B136" s="1164" t="s">
        <v>762</v>
      </c>
      <c r="C136" s="1159">
        <v>0</v>
      </c>
      <c r="D136" s="1160">
        <v>0</v>
      </c>
      <c r="E136" s="790"/>
      <c r="F136" s="788"/>
      <c r="G136" s="788"/>
      <c r="H136" s="788"/>
      <c r="I136" s="789"/>
      <c r="J136" s="423"/>
    </row>
    <row r="137" spans="1:10" x14ac:dyDescent="0.45">
      <c r="A137" s="60"/>
      <c r="B137" s="1164" t="s">
        <v>763</v>
      </c>
      <c r="C137" s="1159">
        <v>0</v>
      </c>
      <c r="D137" s="1160">
        <v>0</v>
      </c>
      <c r="E137" s="790"/>
      <c r="F137" s="788"/>
      <c r="G137" s="788"/>
      <c r="H137" s="788"/>
      <c r="I137" s="789"/>
      <c r="J137" s="423"/>
    </row>
    <row r="138" spans="1:10" x14ac:dyDescent="0.45">
      <c r="A138" s="60"/>
      <c r="B138" s="1164" t="s">
        <v>764</v>
      </c>
      <c r="C138" s="1159">
        <v>0</v>
      </c>
      <c r="D138" s="1160">
        <v>0</v>
      </c>
      <c r="E138" s="790"/>
      <c r="F138" s="788"/>
      <c r="G138" s="788"/>
      <c r="H138" s="788"/>
      <c r="I138" s="789"/>
      <c r="J138" s="423"/>
    </row>
    <row r="139" spans="1:10" x14ac:dyDescent="0.45">
      <c r="A139" s="60"/>
      <c r="B139" s="1164" t="s">
        <v>765</v>
      </c>
      <c r="C139" s="1159">
        <v>0</v>
      </c>
      <c r="D139" s="1160">
        <v>0</v>
      </c>
      <c r="E139" s="790"/>
      <c r="F139" s="788"/>
      <c r="G139" s="788"/>
      <c r="H139" s="788"/>
      <c r="I139" s="789"/>
      <c r="J139" s="423"/>
    </row>
    <row r="140" spans="1:10" x14ac:dyDescent="0.45">
      <c r="A140" s="60"/>
      <c r="B140" s="1164" t="s">
        <v>766</v>
      </c>
      <c r="C140" s="1159">
        <v>0</v>
      </c>
      <c r="D140" s="1160">
        <v>0</v>
      </c>
      <c r="E140" s="790"/>
      <c r="F140" s="788"/>
      <c r="G140" s="788"/>
      <c r="H140" s="788"/>
      <c r="I140" s="789"/>
      <c r="J140" s="423"/>
    </row>
    <row r="141" spans="1:10" x14ac:dyDescent="0.45">
      <c r="A141" s="60"/>
      <c r="B141" s="1164" t="s">
        <v>767</v>
      </c>
      <c r="C141" s="1159">
        <v>0</v>
      </c>
      <c r="D141" s="1160">
        <v>0</v>
      </c>
      <c r="E141" s="790"/>
      <c r="F141" s="788"/>
      <c r="G141" s="788"/>
      <c r="H141" s="788"/>
      <c r="I141" s="789"/>
      <c r="J141" s="423"/>
    </row>
    <row r="142" spans="1:10" x14ac:dyDescent="0.45">
      <c r="A142" s="60"/>
      <c r="B142" s="1164" t="s">
        <v>768</v>
      </c>
      <c r="C142" s="1159">
        <v>0</v>
      </c>
      <c r="D142" s="1160">
        <v>0</v>
      </c>
      <c r="E142" s="790"/>
      <c r="F142" s="788"/>
      <c r="G142" s="788"/>
      <c r="H142" s="788"/>
      <c r="I142" s="789"/>
      <c r="J142" s="423"/>
    </row>
    <row r="143" spans="1:10" x14ac:dyDescent="0.45">
      <c r="A143" s="60"/>
      <c r="B143" s="1164" t="s">
        <v>769</v>
      </c>
      <c r="C143" s="1159">
        <v>0</v>
      </c>
      <c r="D143" s="1160">
        <v>0</v>
      </c>
      <c r="E143" s="790"/>
      <c r="F143" s="788"/>
      <c r="G143" s="788"/>
      <c r="H143" s="788"/>
      <c r="I143" s="789"/>
      <c r="J143" s="423"/>
    </row>
    <row r="144" spans="1:10" x14ac:dyDescent="0.45">
      <c r="A144" s="60"/>
      <c r="B144" s="1164" t="s">
        <v>770</v>
      </c>
      <c r="C144" s="1159">
        <v>0</v>
      </c>
      <c r="D144" s="1160">
        <v>0</v>
      </c>
      <c r="E144" s="790"/>
      <c r="F144" s="788"/>
      <c r="G144" s="788"/>
      <c r="H144" s="788"/>
      <c r="I144" s="789"/>
      <c r="J144" s="423"/>
    </row>
    <row r="145" spans="1:10" x14ac:dyDescent="0.45">
      <c r="A145" s="60"/>
      <c r="B145" s="1164" t="s">
        <v>771</v>
      </c>
      <c r="C145" s="1159">
        <v>0</v>
      </c>
      <c r="D145" s="1160">
        <v>0</v>
      </c>
      <c r="E145" s="790"/>
      <c r="F145" s="788"/>
      <c r="G145" s="788"/>
      <c r="H145" s="788"/>
      <c r="I145" s="789"/>
      <c r="J145" s="423"/>
    </row>
    <row r="146" spans="1:10" x14ac:dyDescent="0.45">
      <c r="A146" s="60"/>
      <c r="B146" s="1164" t="s">
        <v>772</v>
      </c>
      <c r="C146" s="1159">
        <v>0</v>
      </c>
      <c r="D146" s="1160">
        <v>0</v>
      </c>
      <c r="E146" s="790"/>
      <c r="F146" s="788"/>
      <c r="G146" s="788"/>
      <c r="H146" s="788"/>
      <c r="I146" s="789"/>
      <c r="J146" s="423"/>
    </row>
    <row r="147" spans="1:10" x14ac:dyDescent="0.45">
      <c r="A147" s="60"/>
      <c r="B147" s="1164" t="s">
        <v>773</v>
      </c>
      <c r="C147" s="1159">
        <v>0</v>
      </c>
      <c r="D147" s="1160">
        <v>0</v>
      </c>
      <c r="E147" s="790"/>
      <c r="F147" s="788"/>
      <c r="G147" s="788"/>
      <c r="H147" s="788"/>
      <c r="I147" s="789"/>
      <c r="J147" s="423"/>
    </row>
    <row r="148" spans="1:10" x14ac:dyDescent="0.45">
      <c r="A148" s="60"/>
      <c r="B148" s="1164" t="s">
        <v>774</v>
      </c>
      <c r="C148" s="1159">
        <v>0</v>
      </c>
      <c r="D148" s="1160">
        <v>0</v>
      </c>
      <c r="E148" s="790"/>
      <c r="F148" s="788"/>
      <c r="G148" s="788"/>
      <c r="H148" s="788"/>
      <c r="I148" s="789"/>
      <c r="J148" s="423"/>
    </row>
    <row r="149" spans="1:10" x14ac:dyDescent="0.45">
      <c r="A149" s="60"/>
      <c r="B149" s="1164" t="s">
        <v>775</v>
      </c>
      <c r="C149" s="1159">
        <v>0</v>
      </c>
      <c r="D149" s="1160">
        <v>0</v>
      </c>
      <c r="E149" s="790"/>
      <c r="F149" s="788"/>
      <c r="G149" s="788"/>
      <c r="H149" s="788"/>
      <c r="I149" s="789"/>
      <c r="J149" s="423"/>
    </row>
    <row r="150" spans="1:10" x14ac:dyDescent="0.45">
      <c r="A150" s="60"/>
      <c r="B150" s="1164" t="s">
        <v>776</v>
      </c>
      <c r="C150" s="1159">
        <v>0</v>
      </c>
      <c r="D150" s="1160">
        <v>0</v>
      </c>
      <c r="E150" s="790"/>
      <c r="F150" s="788"/>
      <c r="G150" s="788"/>
      <c r="H150" s="788"/>
      <c r="I150" s="789"/>
      <c r="J150" s="423"/>
    </row>
    <row r="151" spans="1:10" x14ac:dyDescent="0.45">
      <c r="A151" s="60"/>
      <c r="B151" s="1164" t="s">
        <v>777</v>
      </c>
      <c r="C151" s="1159">
        <v>0</v>
      </c>
      <c r="D151" s="1160">
        <v>0</v>
      </c>
      <c r="E151" s="790"/>
      <c r="F151" s="788"/>
      <c r="G151" s="788"/>
      <c r="H151" s="788"/>
      <c r="I151" s="789"/>
      <c r="J151" s="423"/>
    </row>
    <row r="152" spans="1:10" x14ac:dyDescent="0.45">
      <c r="A152" s="60"/>
      <c r="B152" s="1164" t="s">
        <v>778</v>
      </c>
      <c r="C152" s="1159">
        <v>0</v>
      </c>
      <c r="D152" s="1160">
        <v>0</v>
      </c>
      <c r="E152" s="790"/>
      <c r="F152" s="788"/>
      <c r="G152" s="788"/>
      <c r="H152" s="788"/>
      <c r="I152" s="789"/>
      <c r="J152" s="423"/>
    </row>
    <row r="153" spans="1:10" x14ac:dyDescent="0.45">
      <c r="A153" s="60"/>
      <c r="B153" s="1164" t="s">
        <v>779</v>
      </c>
      <c r="C153" s="1159">
        <v>0</v>
      </c>
      <c r="D153" s="1160">
        <v>0</v>
      </c>
      <c r="E153" s="790"/>
      <c r="F153" s="788"/>
      <c r="G153" s="788"/>
      <c r="H153" s="788"/>
      <c r="I153" s="789"/>
      <c r="J153" s="423"/>
    </row>
    <row r="154" spans="1:10" x14ac:dyDescent="0.45">
      <c r="A154" s="60"/>
      <c r="B154" s="1164" t="s">
        <v>780</v>
      </c>
      <c r="C154" s="1159">
        <v>0</v>
      </c>
      <c r="D154" s="1160">
        <v>0</v>
      </c>
      <c r="E154" s="790"/>
      <c r="F154" s="788"/>
      <c r="G154" s="788"/>
      <c r="H154" s="788"/>
      <c r="I154" s="789"/>
      <c r="J154" s="423"/>
    </row>
    <row r="155" spans="1:10" x14ac:dyDescent="0.45">
      <c r="A155" s="60"/>
      <c r="B155" s="1164" t="s">
        <v>781</v>
      </c>
      <c r="C155" s="1159">
        <v>0</v>
      </c>
      <c r="D155" s="1160">
        <v>0</v>
      </c>
      <c r="E155" s="790"/>
      <c r="F155" s="788"/>
      <c r="G155" s="788"/>
      <c r="H155" s="788"/>
      <c r="I155" s="789"/>
      <c r="J155" s="423"/>
    </row>
    <row r="156" spans="1:10" x14ac:dyDescent="0.45">
      <c r="A156" s="60"/>
      <c r="B156" s="1164" t="s">
        <v>782</v>
      </c>
      <c r="C156" s="1159">
        <v>0</v>
      </c>
      <c r="D156" s="1160">
        <v>0</v>
      </c>
      <c r="E156" s="790"/>
      <c r="F156" s="788"/>
      <c r="G156" s="788"/>
      <c r="H156" s="788"/>
      <c r="I156" s="789"/>
      <c r="J156" s="423"/>
    </row>
    <row r="157" spans="1:10" x14ac:dyDescent="0.45">
      <c r="A157" s="60"/>
      <c r="B157" s="1164" t="s">
        <v>783</v>
      </c>
      <c r="C157" s="1159">
        <v>0</v>
      </c>
      <c r="D157" s="1160">
        <v>0</v>
      </c>
      <c r="E157" s="790"/>
      <c r="F157" s="788"/>
      <c r="G157" s="788"/>
      <c r="H157" s="788"/>
      <c r="I157" s="789"/>
      <c r="J157" s="423"/>
    </row>
    <row r="158" spans="1:10" x14ac:dyDescent="0.45">
      <c r="A158" s="60"/>
      <c r="B158" s="1164" t="s">
        <v>784</v>
      </c>
      <c r="C158" s="1159">
        <v>0</v>
      </c>
      <c r="D158" s="1160">
        <v>0</v>
      </c>
      <c r="E158" s="790"/>
      <c r="F158" s="788"/>
      <c r="G158" s="788"/>
      <c r="H158" s="788"/>
      <c r="I158" s="789"/>
      <c r="J158" s="423"/>
    </row>
    <row r="159" spans="1:10" x14ac:dyDescent="0.45">
      <c r="A159" s="60"/>
      <c r="B159" s="1164" t="s">
        <v>785</v>
      </c>
      <c r="C159" s="1159">
        <v>0</v>
      </c>
      <c r="D159" s="1160">
        <v>0</v>
      </c>
      <c r="E159" s="790"/>
      <c r="F159" s="788"/>
      <c r="G159" s="788"/>
      <c r="H159" s="788"/>
      <c r="I159" s="789"/>
      <c r="J159" s="423"/>
    </row>
    <row r="160" spans="1:10" x14ac:dyDescent="0.45">
      <c r="A160" s="60"/>
      <c r="B160" s="1164" t="s">
        <v>786</v>
      </c>
      <c r="C160" s="1159">
        <v>0</v>
      </c>
      <c r="D160" s="1160">
        <v>0</v>
      </c>
      <c r="E160" s="790"/>
      <c r="F160" s="788"/>
      <c r="G160" s="788"/>
      <c r="H160" s="788"/>
      <c r="I160" s="789"/>
      <c r="J160" s="423"/>
    </row>
    <row r="161" spans="1:10" x14ac:dyDescent="0.45">
      <c r="A161" s="60"/>
      <c r="B161" s="1164" t="s">
        <v>787</v>
      </c>
      <c r="C161" s="1159">
        <v>0</v>
      </c>
      <c r="D161" s="1160">
        <v>0</v>
      </c>
      <c r="E161" s="790"/>
      <c r="F161" s="788"/>
      <c r="G161" s="788"/>
      <c r="H161" s="788"/>
      <c r="I161" s="789"/>
      <c r="J161" s="423"/>
    </row>
    <row r="162" spans="1:10" x14ac:dyDescent="0.45">
      <c r="A162" s="60"/>
      <c r="B162" s="1164" t="s">
        <v>788</v>
      </c>
      <c r="C162" s="1159">
        <v>0</v>
      </c>
      <c r="D162" s="1160">
        <v>0</v>
      </c>
      <c r="E162" s="790"/>
      <c r="F162" s="788"/>
      <c r="G162" s="788"/>
      <c r="H162" s="788"/>
      <c r="I162" s="789"/>
      <c r="J162" s="423"/>
    </row>
    <row r="163" spans="1:10" x14ac:dyDescent="0.45">
      <c r="A163" s="60"/>
      <c r="B163" s="1164" t="s">
        <v>789</v>
      </c>
      <c r="C163" s="1159">
        <v>0</v>
      </c>
      <c r="D163" s="1160">
        <v>0</v>
      </c>
      <c r="E163" s="790"/>
      <c r="F163" s="788"/>
      <c r="G163" s="788"/>
      <c r="H163" s="788"/>
      <c r="I163" s="789"/>
      <c r="J163" s="423"/>
    </row>
    <row r="164" spans="1:10" x14ac:dyDescent="0.45">
      <c r="A164" s="60"/>
      <c r="B164" s="1164" t="s">
        <v>790</v>
      </c>
      <c r="C164" s="1159">
        <v>0</v>
      </c>
      <c r="D164" s="1160">
        <v>0</v>
      </c>
      <c r="E164" s="790"/>
      <c r="F164" s="788"/>
      <c r="G164" s="788"/>
      <c r="H164" s="788"/>
      <c r="I164" s="789"/>
      <c r="J164" s="423"/>
    </row>
    <row r="165" spans="1:10" x14ac:dyDescent="0.45">
      <c r="A165" s="60"/>
      <c r="B165" s="1164" t="s">
        <v>791</v>
      </c>
      <c r="C165" s="1159">
        <v>0</v>
      </c>
      <c r="D165" s="1160">
        <v>0</v>
      </c>
      <c r="E165" s="790"/>
      <c r="F165" s="788"/>
      <c r="G165" s="788"/>
      <c r="H165" s="788"/>
      <c r="I165" s="789"/>
      <c r="J165" s="423"/>
    </row>
    <row r="166" spans="1:10" x14ac:dyDescent="0.45">
      <c r="A166" s="60"/>
      <c r="B166" s="1164" t="s">
        <v>792</v>
      </c>
      <c r="C166" s="1159">
        <v>0</v>
      </c>
      <c r="D166" s="1160">
        <v>0</v>
      </c>
      <c r="E166" s="790"/>
      <c r="F166" s="788"/>
      <c r="G166" s="788"/>
      <c r="H166" s="788"/>
      <c r="I166" s="789"/>
      <c r="J166" s="423"/>
    </row>
    <row r="167" spans="1:10" x14ac:dyDescent="0.45">
      <c r="A167" s="60"/>
      <c r="B167" s="1164" t="s">
        <v>793</v>
      </c>
      <c r="C167" s="1159">
        <v>0</v>
      </c>
      <c r="D167" s="1160">
        <v>0</v>
      </c>
      <c r="E167" s="790"/>
      <c r="F167" s="788"/>
      <c r="G167" s="788"/>
      <c r="H167" s="788"/>
      <c r="I167" s="789"/>
      <c r="J167" s="423"/>
    </row>
    <row r="168" spans="1:10" x14ac:dyDescent="0.45">
      <c r="A168" s="60"/>
      <c r="B168" s="1164" t="s">
        <v>794</v>
      </c>
      <c r="C168" s="1159">
        <v>0</v>
      </c>
      <c r="D168" s="1160">
        <v>0</v>
      </c>
      <c r="E168" s="790"/>
      <c r="F168" s="788"/>
      <c r="G168" s="788"/>
      <c r="H168" s="788"/>
      <c r="I168" s="789"/>
      <c r="J168" s="423"/>
    </row>
    <row r="169" spans="1:10" x14ac:dyDescent="0.45">
      <c r="A169" s="60"/>
      <c r="B169" s="1164" t="s">
        <v>795</v>
      </c>
      <c r="C169" s="1159">
        <v>0</v>
      </c>
      <c r="D169" s="1160">
        <v>0</v>
      </c>
      <c r="E169" s="790"/>
      <c r="F169" s="788"/>
      <c r="G169" s="788"/>
      <c r="H169" s="788"/>
      <c r="I169" s="789"/>
      <c r="J169" s="423"/>
    </row>
    <row r="170" spans="1:10" x14ac:dyDescent="0.45">
      <c r="A170" s="60"/>
      <c r="B170" s="1164" t="s">
        <v>796</v>
      </c>
      <c r="C170" s="1159">
        <v>0</v>
      </c>
      <c r="D170" s="1160">
        <v>0</v>
      </c>
      <c r="E170" s="790"/>
      <c r="F170" s="788"/>
      <c r="G170" s="788"/>
      <c r="H170" s="788"/>
      <c r="I170" s="789"/>
      <c r="J170" s="423"/>
    </row>
    <row r="171" spans="1:10" x14ac:dyDescent="0.45">
      <c r="A171" s="60"/>
      <c r="B171" s="1164" t="s">
        <v>797</v>
      </c>
      <c r="C171" s="1159">
        <v>0</v>
      </c>
      <c r="D171" s="1160">
        <v>0</v>
      </c>
      <c r="E171" s="790"/>
      <c r="F171" s="788"/>
      <c r="G171" s="788"/>
      <c r="H171" s="788"/>
      <c r="I171" s="789"/>
      <c r="J171" s="423"/>
    </row>
    <row r="172" spans="1:10" x14ac:dyDescent="0.45">
      <c r="A172" s="60"/>
      <c r="B172" s="1164" t="s">
        <v>798</v>
      </c>
      <c r="C172" s="1159">
        <v>0</v>
      </c>
      <c r="D172" s="1160">
        <v>0</v>
      </c>
      <c r="E172" s="790"/>
      <c r="F172" s="788"/>
      <c r="G172" s="788"/>
      <c r="H172" s="788"/>
      <c r="I172" s="789"/>
      <c r="J172" s="423"/>
    </row>
    <row r="173" spans="1:10" x14ac:dyDescent="0.45">
      <c r="A173" s="61"/>
      <c r="B173" s="1165" t="s">
        <v>799</v>
      </c>
      <c r="C173" s="1162">
        <v>0</v>
      </c>
      <c r="D173" s="1140">
        <v>0</v>
      </c>
      <c r="E173" s="1118"/>
      <c r="F173" s="1119"/>
      <c r="G173" s="1119"/>
      <c r="H173" s="1119"/>
      <c r="I173" s="1120"/>
      <c r="J173" s="423"/>
    </row>
  </sheetData>
  <sheetProtection formatCells="0" sort="0" autoFilter="0"/>
  <mergeCells count="10">
    <mergeCell ref="C4:D4"/>
    <mergeCell ref="K4:P5"/>
    <mergeCell ref="K3:P3"/>
    <mergeCell ref="E4:I4"/>
    <mergeCell ref="K6:K7"/>
    <mergeCell ref="P6:P7"/>
    <mergeCell ref="O6:O7"/>
    <mergeCell ref="N6:N7"/>
    <mergeCell ref="M6:M7"/>
    <mergeCell ref="L6:L7"/>
  </mergeCells>
  <phoneticPr fontId="28" type="noConversion"/>
  <pageMargins left="0.70866141732283472" right="0.70866141732283472" top="0.74803149606299213" bottom="0.74803149606299213" header="0.31496062992125984" footer="0.31496062992125984"/>
  <pageSetup paperSize="9" scale="59" fitToHeight="5" orientation="landscape" r:id="rId1"/>
  <rowBreaks count="4" manualBreakCount="4">
    <brk id="28" max="15" man="1"/>
    <brk id="72" max="15" man="1"/>
    <brk id="112" max="15" man="1"/>
    <brk id="152" max="1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3">
    <pageSetUpPr fitToPage="1"/>
  </sheetPr>
  <dimension ref="A1:G25"/>
  <sheetViews>
    <sheetView showGridLines="0" zoomScaleNormal="100" workbookViewId="0">
      <pane xSplit="2" ySplit="7" topLeftCell="C8" activePane="bottomRight" state="frozen"/>
      <selection pane="topRight" activeCell="C1" sqref="C1"/>
      <selection pane="bottomLeft" activeCell="A11" sqref="A11"/>
      <selection pane="bottomRight"/>
    </sheetView>
  </sheetViews>
  <sheetFormatPr defaultColWidth="9" defaultRowHeight="14.25" x14ac:dyDescent="0.45"/>
  <cols>
    <col min="1" max="1" width="5.86328125" customWidth="1"/>
    <col min="2" max="2" width="112" customWidth="1"/>
    <col min="3" max="3" width="17.86328125" customWidth="1"/>
    <col min="4" max="5" width="16.265625" customWidth="1"/>
    <col min="6" max="6" width="17.265625" customWidth="1"/>
    <col min="7" max="7" width="34.86328125" customWidth="1"/>
  </cols>
  <sheetData>
    <row r="1" spans="1:7" ht="15.75" customHeight="1" x14ac:dyDescent="0.45">
      <c r="A1" s="1474" t="s">
        <v>34</v>
      </c>
      <c r="B1" s="1474"/>
      <c r="C1" s="841"/>
      <c r="D1" s="841"/>
      <c r="E1" s="841"/>
      <c r="F1" s="841"/>
      <c r="G1" s="841"/>
    </row>
    <row r="2" spans="1:7" x14ac:dyDescent="0.45">
      <c r="A2" s="1473" t="s">
        <v>35</v>
      </c>
      <c r="B2" s="1472"/>
      <c r="C2" s="841"/>
      <c r="D2" s="841"/>
      <c r="E2" s="841"/>
      <c r="F2" s="841"/>
      <c r="G2" s="841"/>
    </row>
    <row r="3" spans="1:7" x14ac:dyDescent="0.45">
      <c r="A3" s="1473"/>
      <c r="B3" s="1472"/>
      <c r="C3" s="841"/>
      <c r="D3" s="841"/>
      <c r="E3" s="841"/>
      <c r="F3" s="841"/>
      <c r="G3" s="841"/>
    </row>
    <row r="4" spans="1:7" ht="15" x14ac:dyDescent="0.45">
      <c r="A4" s="7" t="s">
        <v>800</v>
      </c>
      <c r="B4" s="8"/>
      <c r="C4" s="1526" t="s">
        <v>37</v>
      </c>
      <c r="D4" s="1516"/>
      <c r="E4" s="1482"/>
      <c r="F4" s="1451"/>
      <c r="G4" s="1693" t="s">
        <v>146</v>
      </c>
    </row>
    <row r="5" spans="1:7" ht="29.25" customHeight="1" x14ac:dyDescent="0.45">
      <c r="A5" s="9"/>
      <c r="B5" s="6"/>
      <c r="C5" s="81"/>
      <c r="D5" s="1456" t="s">
        <v>39</v>
      </c>
      <c r="E5" s="441"/>
      <c r="F5" s="1452"/>
      <c r="G5" s="1528" t="s">
        <v>147</v>
      </c>
    </row>
    <row r="6" spans="1:7" ht="15" customHeight="1" x14ac:dyDescent="0.45">
      <c r="A6" s="9"/>
      <c r="B6" s="6"/>
      <c r="C6" s="158" t="s">
        <v>41</v>
      </c>
      <c r="D6" s="1457" t="s">
        <v>42</v>
      </c>
      <c r="E6" s="441"/>
      <c r="F6" s="1452"/>
      <c r="G6" s="1551"/>
    </row>
    <row r="7" spans="1:7" x14ac:dyDescent="0.45">
      <c r="A7" s="10"/>
      <c r="B7" s="20" t="s">
        <v>48</v>
      </c>
      <c r="C7" s="71"/>
      <c r="D7" s="765"/>
      <c r="E7" s="1483"/>
      <c r="F7" s="1453"/>
      <c r="G7" s="412" t="s">
        <v>148</v>
      </c>
    </row>
    <row r="8" spans="1:7" x14ac:dyDescent="0.45">
      <c r="A8" s="1170"/>
      <c r="B8" s="1048" t="s">
        <v>801</v>
      </c>
      <c r="C8" s="1650"/>
      <c r="D8" s="1651"/>
      <c r="E8" s="1483"/>
      <c r="F8" s="1453"/>
      <c r="G8" s="413"/>
    </row>
    <row r="9" spans="1:7" ht="15" customHeight="1" x14ac:dyDescent="0.45">
      <c r="A9" s="45">
        <v>1</v>
      </c>
      <c r="B9" s="99" t="s">
        <v>802</v>
      </c>
      <c r="C9" s="911" t="s">
        <v>81</v>
      </c>
      <c r="D9" s="911" t="s">
        <v>81</v>
      </c>
      <c r="E9" s="1484"/>
      <c r="F9" s="5"/>
      <c r="G9" s="414"/>
    </row>
    <row r="10" spans="1:7" x14ac:dyDescent="0.45">
      <c r="A10" s="59" t="s">
        <v>115</v>
      </c>
      <c r="B10" s="1048" t="s">
        <v>803</v>
      </c>
      <c r="C10" s="213">
        <v>0</v>
      </c>
      <c r="D10" s="1458">
        <v>0</v>
      </c>
      <c r="E10" s="1485"/>
      <c r="F10" s="93"/>
      <c r="G10" s="418">
        <f>IF(AND(C10=0,D10=0),0,IF(AND(C10=0,D10&gt;0),1,IF(AND(C10=0,D10&lt;0),-1,(D10-C10)/ABS(C10))))</f>
        <v>0</v>
      </c>
    </row>
    <row r="11" spans="1:7" x14ac:dyDescent="0.45">
      <c r="A11" s="60" t="s">
        <v>118</v>
      </c>
      <c r="B11" s="1049" t="s">
        <v>804</v>
      </c>
      <c r="C11" s="1172">
        <v>0</v>
      </c>
      <c r="D11" s="450">
        <v>0</v>
      </c>
      <c r="E11" s="1485"/>
      <c r="F11" s="93"/>
      <c r="G11" s="420">
        <f>IF(AND(C11=0,D11=0),0,IF(AND(C11=0,D11&gt;0),1,IF(AND(C11=0,D11&lt;0),-1,(D11-C11)/ABS(C11))))</f>
        <v>0</v>
      </c>
    </row>
    <row r="12" spans="1:7" x14ac:dyDescent="0.45">
      <c r="A12" s="60" t="s">
        <v>83</v>
      </c>
      <c r="B12" s="1049" t="s">
        <v>805</v>
      </c>
      <c r="C12" s="1173">
        <v>0</v>
      </c>
      <c r="D12" s="852">
        <v>0</v>
      </c>
      <c r="E12" s="1485"/>
      <c r="F12" s="93"/>
      <c r="G12" s="419">
        <f>IF(AND(C12=0,D12=0),0,IF(AND(C12=0,D12&gt;0),1,IF(AND(C12=0,D12&lt;0),-1,(D12-C12)/ABS(C12))))</f>
        <v>0</v>
      </c>
    </row>
    <row r="13" spans="1:7" ht="17.25" customHeight="1" x14ac:dyDescent="0.45">
      <c r="A13" s="45"/>
      <c r="B13" s="1174" t="s">
        <v>806</v>
      </c>
      <c r="C13" s="825"/>
      <c r="D13" s="1459"/>
      <c r="E13" s="542"/>
      <c r="F13" s="542"/>
      <c r="G13" s="415"/>
    </row>
    <row r="14" spans="1:7" ht="90" customHeight="1" x14ac:dyDescent="0.45">
      <c r="A14" s="537"/>
      <c r="B14" s="546"/>
      <c r="C14" s="826"/>
      <c r="D14" s="1460"/>
      <c r="E14" s="542"/>
      <c r="F14" s="542"/>
      <c r="G14" s="415"/>
    </row>
    <row r="15" spans="1:7" ht="26.25" x14ac:dyDescent="0.45">
      <c r="A15" s="61" t="s">
        <v>122</v>
      </c>
      <c r="B15" s="300" t="s">
        <v>807</v>
      </c>
      <c r="C15" s="1175">
        <v>0</v>
      </c>
      <c r="D15" s="1461">
        <v>0</v>
      </c>
      <c r="E15" s="1485"/>
      <c r="F15" s="93"/>
      <c r="G15" s="421">
        <f>IF(AND(C15=0,D15=0),0,IF(AND(C15=0,D15&gt;0),1,IF(AND(C15=0,D15&lt;0),-1,(D15-C15)/ABS(C15))))</f>
        <v>0</v>
      </c>
    </row>
    <row r="16" spans="1:7" x14ac:dyDescent="0.45">
      <c r="A16" s="62"/>
      <c r="B16" s="63"/>
      <c r="C16" s="334"/>
      <c r="D16" s="334"/>
      <c r="E16" s="1486"/>
      <c r="F16" s="1454"/>
      <c r="G16" s="416"/>
    </row>
    <row r="17" spans="1:7" x14ac:dyDescent="0.45">
      <c r="A17" s="45">
        <v>2</v>
      </c>
      <c r="B17" s="99" t="s">
        <v>808</v>
      </c>
      <c r="C17" s="1176"/>
      <c r="D17" s="1176"/>
      <c r="E17" s="1487"/>
      <c r="F17" s="1455"/>
      <c r="G17" s="417"/>
    </row>
    <row r="18" spans="1:7" x14ac:dyDescent="0.45">
      <c r="A18" s="45" t="s">
        <v>141</v>
      </c>
      <c r="B18" s="1177" t="s">
        <v>809</v>
      </c>
      <c r="C18" s="327"/>
      <c r="D18" s="327"/>
      <c r="E18" s="1486"/>
      <c r="F18" s="1454"/>
      <c r="G18" s="416"/>
    </row>
    <row r="19" spans="1:7" x14ac:dyDescent="0.45">
      <c r="A19" s="59" t="s">
        <v>810</v>
      </c>
      <c r="B19" s="1163" t="s">
        <v>811</v>
      </c>
      <c r="C19" s="1171">
        <v>0</v>
      </c>
      <c r="D19" s="1458">
        <v>0</v>
      </c>
      <c r="E19" s="1485"/>
      <c r="F19" s="93"/>
      <c r="G19" s="422">
        <f>IF(AND(C19=0,D19=0),0,IF(AND(C19=0,D19&gt;0),1,IF(AND(C19=0,D19&lt;0),-1,(D19-C19)/ABS(C19))))</f>
        <v>0</v>
      </c>
    </row>
    <row r="20" spans="1:7" x14ac:dyDescent="0.45">
      <c r="A20" s="61" t="s">
        <v>812</v>
      </c>
      <c r="B20" s="1165" t="s">
        <v>813</v>
      </c>
      <c r="C20" s="1173">
        <v>0</v>
      </c>
      <c r="D20" s="852">
        <v>0</v>
      </c>
      <c r="E20" s="1485"/>
      <c r="F20" s="93"/>
      <c r="G20" s="419">
        <f>IF(AND(C20=0,D20=0),0,IF(AND(C20=0,D20&gt;0),1,IF(AND(C20=0,D20&lt;0),-1,(D20-C20)/ABS(C20))))</f>
        <v>0</v>
      </c>
    </row>
    <row r="21" spans="1:7" x14ac:dyDescent="0.45">
      <c r="A21" s="45" t="s">
        <v>143</v>
      </c>
      <c r="B21" s="1177" t="s">
        <v>814</v>
      </c>
      <c r="C21" s="327"/>
      <c r="D21" s="327"/>
      <c r="E21" s="1486"/>
      <c r="F21" s="1454"/>
      <c r="G21" s="416"/>
    </row>
    <row r="22" spans="1:7" x14ac:dyDescent="0.45">
      <c r="A22" s="59" t="s">
        <v>815</v>
      </c>
      <c r="B22" s="1178" t="s">
        <v>811</v>
      </c>
      <c r="C22" s="1171">
        <v>0</v>
      </c>
      <c r="D22" s="1458">
        <v>0</v>
      </c>
      <c r="E22" s="1485"/>
      <c r="F22" s="93"/>
      <c r="G22" s="422">
        <f>IF(AND(C22=0,D22=0),0,IF(AND(C22=0,D22&gt;0),1,IF(AND(C22=0,D22&lt;0),-1,(D22-C22)/ABS(C22))))</f>
        <v>0</v>
      </c>
    </row>
    <row r="23" spans="1:7" x14ac:dyDescent="0.45">
      <c r="A23" s="61" t="s">
        <v>816</v>
      </c>
      <c r="B23" s="1179" t="s">
        <v>813</v>
      </c>
      <c r="C23" s="1173">
        <v>0</v>
      </c>
      <c r="D23" s="852">
        <v>0</v>
      </c>
      <c r="E23" s="1485"/>
      <c r="F23" s="93"/>
      <c r="G23" s="419">
        <f>IF(AND(C23=0,D23=0),0,IF(AND(C23=0,D23&gt;0),1,IF(AND(C23=0,D23&lt;0),-1,(D23-C23)/ABS(C23))))</f>
        <v>0</v>
      </c>
    </row>
    <row r="24" spans="1:7" x14ac:dyDescent="0.45">
      <c r="A24" s="44"/>
      <c r="B24" s="440"/>
      <c r="C24" s="93"/>
      <c r="D24" s="93"/>
      <c r="E24" s="93"/>
      <c r="F24" s="93"/>
      <c r="G24" s="93"/>
    </row>
    <row r="25" spans="1:7" x14ac:dyDescent="0.45">
      <c r="C25" s="91"/>
      <c r="D25" s="91"/>
      <c r="E25" s="91"/>
      <c r="F25" s="91"/>
      <c r="G25" s="91"/>
    </row>
  </sheetData>
  <sheetProtection formatCells="0" sort="0" autoFilter="0"/>
  <dataConsolidate/>
  <mergeCells count="3">
    <mergeCell ref="C8:D8"/>
    <mergeCell ref="C4:D4"/>
    <mergeCell ref="G5:G6"/>
  </mergeCells>
  <phoneticPr fontId="28" type="noConversion"/>
  <dataValidations count="2">
    <dataValidation type="textLength" operator="lessThanOrEqual" allowBlank="1" showInputMessage="1" showErrorMessage="1" promptTitle="Character limit" prompt="Maximum of 500 characters allowed" sqref="B14" xr:uid="{1A42E345-791F-404B-9ED8-3A145560698A}">
      <formula1>500</formula1>
    </dataValidation>
    <dataValidation type="list" allowBlank="1" showInputMessage="1" showErrorMessage="1" sqref="C8:E8" xr:uid="{05086960-0962-4267-A2BE-F6BE171EDB77}">
      <formula1>T10_dropdown</formula1>
    </dataValidation>
  </dataValidations>
  <pageMargins left="0.70866141732283472" right="0.70866141732283472" top="0.74803149606299213" bottom="0.74803149606299213" header="0.31496062992125984" footer="0.31496062992125984"/>
  <pageSetup paperSize="9" scale="67" fitToHeight="0" orientation="landscape" r:id="rId1"/>
  <rowBreaks count="1" manualBreakCount="1">
    <brk id="24" max="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7"/>
  <dimension ref="A1:S74"/>
  <sheetViews>
    <sheetView showGridLines="0" zoomScaleNormal="100" workbookViewId="0">
      <pane xSplit="2" ySplit="8" topLeftCell="C9" activePane="bottomRight" state="frozen"/>
      <selection pane="topRight" activeCell="F78" sqref="F78"/>
      <selection pane="bottomLeft" activeCell="F78" sqref="F78"/>
      <selection pane="bottomRight"/>
    </sheetView>
  </sheetViews>
  <sheetFormatPr defaultColWidth="9" defaultRowHeight="14.25" x14ac:dyDescent="0.45"/>
  <cols>
    <col min="1" max="1" width="5.86328125" customWidth="1"/>
    <col min="2" max="2" width="81.86328125" customWidth="1"/>
    <col min="3" max="12" width="11.265625" style="41" customWidth="1"/>
    <col min="13" max="13" width="11.86328125" customWidth="1"/>
    <col min="14" max="14" width="26.86328125" customWidth="1"/>
  </cols>
  <sheetData>
    <row r="1" spans="1:19" ht="15.75" customHeight="1" x14ac:dyDescent="0.45">
      <c r="A1" s="1474" t="s">
        <v>34</v>
      </c>
      <c r="B1" s="1474"/>
      <c r="C1" s="841"/>
      <c r="D1" s="841"/>
      <c r="E1" s="841"/>
      <c r="F1" s="841"/>
      <c r="G1" s="841"/>
      <c r="H1" s="841"/>
      <c r="I1" s="1247"/>
      <c r="J1" s="1247"/>
      <c r="K1" s="1247"/>
      <c r="L1" s="1247"/>
    </row>
    <row r="2" spans="1:19" x14ac:dyDescent="0.45">
      <c r="A2" s="1473" t="s">
        <v>35</v>
      </c>
      <c r="B2" s="1472"/>
      <c r="C2" s="841"/>
      <c r="D2" s="841"/>
      <c r="E2" s="841"/>
      <c r="F2" s="841"/>
      <c r="G2" s="841"/>
      <c r="H2" s="841"/>
      <c r="I2" s="1248"/>
      <c r="J2" s="1248"/>
      <c r="K2" s="1247"/>
      <c r="L2" s="1247"/>
    </row>
    <row r="3" spans="1:19" x14ac:dyDescent="0.45">
      <c r="A3" s="1473"/>
      <c r="B3" s="1472"/>
      <c r="C3" s="841"/>
      <c r="D3" s="841"/>
      <c r="E3" s="841"/>
      <c r="F3" s="841"/>
      <c r="G3" s="841"/>
      <c r="H3" s="841"/>
      <c r="I3" s="1248"/>
      <c r="J3" s="1248"/>
      <c r="K3" s="1247"/>
      <c r="L3" s="1247"/>
    </row>
    <row r="4" spans="1:19" ht="15.75" customHeight="1" x14ac:dyDescent="0.45">
      <c r="A4" s="1302" t="s">
        <v>817</v>
      </c>
      <c r="B4" s="1301"/>
      <c r="C4" s="1572" t="s">
        <v>818</v>
      </c>
      <c r="D4" s="1574"/>
      <c r="E4" s="1572" t="s">
        <v>819</v>
      </c>
      <c r="F4" s="1573"/>
      <c r="G4" s="1572" t="s">
        <v>820</v>
      </c>
      <c r="H4" s="1573"/>
      <c r="I4" s="1572" t="s">
        <v>821</v>
      </c>
      <c r="J4" s="1573"/>
      <c r="K4" s="1572" t="s">
        <v>409</v>
      </c>
      <c r="L4" s="1638"/>
      <c r="M4" s="18"/>
    </row>
    <row r="5" spans="1:19" ht="15.75" customHeight="1" x14ac:dyDescent="0.45">
      <c r="A5" s="9"/>
      <c r="B5" s="40"/>
      <c r="C5" s="1599"/>
      <c r="D5" s="1601"/>
      <c r="E5" s="1661"/>
      <c r="F5" s="1669"/>
      <c r="G5" s="1661"/>
      <c r="H5" s="1669"/>
      <c r="I5" s="1661"/>
      <c r="J5" s="1669"/>
      <c r="K5" s="1661"/>
      <c r="L5" s="1662"/>
      <c r="M5" s="18"/>
      <c r="N5" s="1694" t="s">
        <v>146</v>
      </c>
      <c r="O5" s="1478"/>
      <c r="P5" s="1478"/>
      <c r="Q5" s="1478"/>
      <c r="R5" s="1478"/>
      <c r="S5" s="1478"/>
    </row>
    <row r="6" spans="1:19" ht="40.5" x14ac:dyDescent="0.45">
      <c r="A6" s="9"/>
      <c r="B6" s="40"/>
      <c r="C6" s="85"/>
      <c r="D6" s="85" t="s">
        <v>39</v>
      </c>
      <c r="E6" s="85"/>
      <c r="F6" s="85" t="s">
        <v>39</v>
      </c>
      <c r="G6" s="85"/>
      <c r="H6" s="85" t="s">
        <v>39</v>
      </c>
      <c r="I6" s="85"/>
      <c r="J6" s="85" t="s">
        <v>39</v>
      </c>
      <c r="K6" s="85"/>
      <c r="L6" s="86" t="s">
        <v>39</v>
      </c>
      <c r="M6" s="18"/>
      <c r="N6" s="1528" t="s">
        <v>147</v>
      </c>
      <c r="O6" s="1477"/>
      <c r="P6" s="1477"/>
      <c r="Q6" s="1477"/>
      <c r="R6" s="1477"/>
      <c r="S6" s="1477"/>
    </row>
    <row r="7" spans="1:19" x14ac:dyDescent="0.45">
      <c r="A7" s="9"/>
      <c r="B7" s="40"/>
      <c r="C7" s="162" t="s">
        <v>41</v>
      </c>
      <c r="D7" s="162" t="s">
        <v>42</v>
      </c>
      <c r="E7" s="162" t="s">
        <v>41</v>
      </c>
      <c r="F7" s="162" t="s">
        <v>42</v>
      </c>
      <c r="G7" s="162" t="s">
        <v>41</v>
      </c>
      <c r="H7" s="162" t="s">
        <v>42</v>
      </c>
      <c r="I7" s="162" t="s">
        <v>41</v>
      </c>
      <c r="J7" s="162" t="s">
        <v>42</v>
      </c>
      <c r="K7" s="162" t="s">
        <v>41</v>
      </c>
      <c r="L7" s="163" t="s">
        <v>42</v>
      </c>
      <c r="M7" s="18"/>
      <c r="N7" s="1551"/>
      <c r="O7" s="1476"/>
      <c r="P7" s="1476"/>
      <c r="Q7" s="1476"/>
      <c r="R7" s="1476"/>
      <c r="S7" s="1476"/>
    </row>
    <row r="8" spans="1:19" ht="15" customHeight="1" x14ac:dyDescent="0.45">
      <c r="A8" s="10"/>
      <c r="B8" s="39" t="s">
        <v>48</v>
      </c>
      <c r="C8" s="87"/>
      <c r="D8" s="87"/>
      <c r="E8" s="87"/>
      <c r="F8" s="87"/>
      <c r="G8" s="87"/>
      <c r="H8" s="87"/>
      <c r="I8" s="87"/>
      <c r="J8" s="87"/>
      <c r="K8" s="87"/>
      <c r="L8" s="88"/>
      <c r="M8" s="18"/>
      <c r="N8" s="412" t="s">
        <v>148</v>
      </c>
    </row>
    <row r="9" spans="1:19" ht="30" customHeight="1" x14ac:dyDescent="0.45">
      <c r="A9" s="356" t="s">
        <v>115</v>
      </c>
      <c r="B9" s="1276" t="s">
        <v>822</v>
      </c>
      <c r="C9" s="1663"/>
      <c r="D9" s="1664"/>
      <c r="E9" s="1663"/>
      <c r="F9" s="1664"/>
      <c r="G9" s="1663"/>
      <c r="H9" s="1664"/>
      <c r="I9" s="1663"/>
      <c r="J9" s="1664"/>
      <c r="K9" s="1667"/>
      <c r="L9" s="1668"/>
      <c r="M9" s="18"/>
      <c r="N9" s="455"/>
    </row>
    <row r="10" spans="1:19" x14ac:dyDescent="0.45">
      <c r="A10" s="60" t="s">
        <v>118</v>
      </c>
      <c r="B10" s="1277" t="s">
        <v>823</v>
      </c>
      <c r="C10" s="1665"/>
      <c r="D10" s="1666"/>
      <c r="E10" s="1665"/>
      <c r="F10" s="1666"/>
      <c r="G10" s="1665"/>
      <c r="H10" s="1666"/>
      <c r="I10" s="1665"/>
      <c r="J10" s="1666"/>
      <c r="K10" s="1667"/>
      <c r="L10" s="1668"/>
      <c r="M10" s="18"/>
      <c r="N10" s="456"/>
    </row>
    <row r="11" spans="1:19" x14ac:dyDescent="0.45">
      <c r="A11" s="61" t="s">
        <v>83</v>
      </c>
      <c r="B11" s="1278" t="s">
        <v>824</v>
      </c>
      <c r="C11" s="1655"/>
      <c r="D11" s="1656"/>
      <c r="E11" s="1655"/>
      <c r="F11" s="1656"/>
      <c r="G11" s="1655"/>
      <c r="H11" s="1656"/>
      <c r="I11" s="1655"/>
      <c r="J11" s="1656"/>
      <c r="K11" s="1667"/>
      <c r="L11" s="1668"/>
      <c r="M11" s="18"/>
      <c r="N11" s="456"/>
    </row>
    <row r="12" spans="1:19" x14ac:dyDescent="0.45">
      <c r="A12" s="11"/>
      <c r="B12" s="1180"/>
      <c r="C12" s="42"/>
      <c r="D12" s="42"/>
      <c r="E12" s="42"/>
      <c r="F12" s="42"/>
      <c r="G12" s="42"/>
      <c r="H12" s="42"/>
      <c r="I12" s="42"/>
      <c r="J12" s="42"/>
      <c r="K12" s="433"/>
      <c r="L12" s="434"/>
      <c r="M12" s="18"/>
      <c r="N12" s="414"/>
    </row>
    <row r="13" spans="1:19" x14ac:dyDescent="0.45">
      <c r="A13" s="264">
        <v>2</v>
      </c>
      <c r="B13" s="906" t="s">
        <v>825</v>
      </c>
      <c r="C13" s="115" t="s">
        <v>81</v>
      </c>
      <c r="D13" s="115" t="s">
        <v>81</v>
      </c>
      <c r="E13" s="115" t="s">
        <v>81</v>
      </c>
      <c r="F13" s="115" t="s">
        <v>81</v>
      </c>
      <c r="G13" s="115" t="s">
        <v>81</v>
      </c>
      <c r="H13" s="115" t="s">
        <v>81</v>
      </c>
      <c r="I13" s="115" t="s">
        <v>81</v>
      </c>
      <c r="J13" s="115" t="s">
        <v>81</v>
      </c>
      <c r="K13" s="115" t="s">
        <v>81</v>
      </c>
      <c r="L13" s="116" t="s">
        <v>81</v>
      </c>
      <c r="M13" s="18"/>
      <c r="N13" s="414"/>
    </row>
    <row r="14" spans="1:19" x14ac:dyDescent="0.45">
      <c r="A14" s="268" t="s">
        <v>141</v>
      </c>
      <c r="B14" s="1328" t="s">
        <v>826</v>
      </c>
      <c r="C14" s="1279">
        <v>0</v>
      </c>
      <c r="D14" s="1280">
        <v>0</v>
      </c>
      <c r="E14" s="1279">
        <v>0</v>
      </c>
      <c r="F14" s="1280">
        <v>0</v>
      </c>
      <c r="G14" s="1279">
        <v>0</v>
      </c>
      <c r="H14" s="1280">
        <v>0</v>
      </c>
      <c r="I14" s="1279">
        <v>0</v>
      </c>
      <c r="J14" s="1280">
        <v>0</v>
      </c>
      <c r="K14" s="508"/>
      <c r="L14" s="509"/>
      <c r="M14" s="18"/>
      <c r="N14" s="414"/>
    </row>
    <row r="15" spans="1:19" x14ac:dyDescent="0.45">
      <c r="A15" s="264" t="s">
        <v>143</v>
      </c>
      <c r="B15" s="906" t="s">
        <v>827</v>
      </c>
      <c r="C15" s="115" t="s">
        <v>81</v>
      </c>
      <c r="D15" s="115" t="s">
        <v>81</v>
      </c>
      <c r="E15" s="115" t="s">
        <v>81</v>
      </c>
      <c r="F15" s="115" t="s">
        <v>81</v>
      </c>
      <c r="G15" s="115" t="s">
        <v>81</v>
      </c>
      <c r="H15" s="115" t="s">
        <v>81</v>
      </c>
      <c r="I15" s="115" t="s">
        <v>81</v>
      </c>
      <c r="J15" s="115" t="s">
        <v>81</v>
      </c>
      <c r="K15" s="115" t="s">
        <v>81</v>
      </c>
      <c r="L15" s="116" t="s">
        <v>81</v>
      </c>
      <c r="M15" s="18"/>
      <c r="N15" s="457"/>
    </row>
    <row r="16" spans="1:19" x14ac:dyDescent="0.45">
      <c r="A16" s="265" t="s">
        <v>815</v>
      </c>
      <c r="B16" s="1088" t="s">
        <v>828</v>
      </c>
      <c r="C16" s="1279">
        <v>0</v>
      </c>
      <c r="D16" s="1280">
        <v>0</v>
      </c>
      <c r="E16" s="1279">
        <v>0</v>
      </c>
      <c r="F16" s="1280">
        <v>0</v>
      </c>
      <c r="G16" s="1279">
        <v>0</v>
      </c>
      <c r="H16" s="1280">
        <v>0</v>
      </c>
      <c r="I16" s="1279">
        <v>0</v>
      </c>
      <c r="J16" s="1280">
        <v>0</v>
      </c>
      <c r="K16" s="1281">
        <f t="shared" ref="K16:L24" si="0">SUM(C16,E16,G16,I16)</f>
        <v>0</v>
      </c>
      <c r="L16" s="1282">
        <f t="shared" si="0"/>
        <v>0</v>
      </c>
      <c r="M16" s="18"/>
      <c r="N16" s="1300">
        <f t="shared" ref="N16:N25" si="1">IF(AND(K16=0,L16=0),0,IF(AND(K16=0,L16&gt;0),1,IF(AND(K16=0,L16&lt;0),-1,(L16-K16)/ABS(K16))))</f>
        <v>0</v>
      </c>
    </row>
    <row r="17" spans="1:14" x14ac:dyDescent="0.45">
      <c r="A17" s="266" t="s">
        <v>816</v>
      </c>
      <c r="B17" s="1329" t="s">
        <v>829</v>
      </c>
      <c r="C17" s="1303">
        <v>0</v>
      </c>
      <c r="D17" s="1304">
        <v>0</v>
      </c>
      <c r="E17" s="1303">
        <v>0</v>
      </c>
      <c r="F17" s="1304">
        <v>0</v>
      </c>
      <c r="G17" s="1303">
        <v>0</v>
      </c>
      <c r="H17" s="1304">
        <v>0</v>
      </c>
      <c r="I17" s="1303">
        <v>0</v>
      </c>
      <c r="J17" s="1304">
        <v>0</v>
      </c>
      <c r="K17" s="1305">
        <f t="shared" si="0"/>
        <v>0</v>
      </c>
      <c r="L17" s="1306">
        <f t="shared" si="0"/>
        <v>0</v>
      </c>
      <c r="M17" s="18"/>
      <c r="N17" s="1299">
        <f t="shared" si="1"/>
        <v>0</v>
      </c>
    </row>
    <row r="18" spans="1:14" x14ac:dyDescent="0.45">
      <c r="A18" s="267" t="s">
        <v>830</v>
      </c>
      <c r="B18" s="1330" t="s">
        <v>831</v>
      </c>
      <c r="C18" s="1307">
        <f>SUM(C16:C17)</f>
        <v>0</v>
      </c>
      <c r="D18" s="1308">
        <f t="shared" ref="D18:J18" si="2">SUM(D16:D17)</f>
        <v>0</v>
      </c>
      <c r="E18" s="1307">
        <f t="shared" si="2"/>
        <v>0</v>
      </c>
      <c r="F18" s="1308">
        <f t="shared" si="2"/>
        <v>0</v>
      </c>
      <c r="G18" s="1307">
        <f t="shared" si="2"/>
        <v>0</v>
      </c>
      <c r="H18" s="1308">
        <f t="shared" si="2"/>
        <v>0</v>
      </c>
      <c r="I18" s="1307">
        <f t="shared" si="2"/>
        <v>0</v>
      </c>
      <c r="J18" s="1308">
        <f t="shared" si="2"/>
        <v>0</v>
      </c>
      <c r="K18" s="1307">
        <f t="shared" si="0"/>
        <v>0</v>
      </c>
      <c r="L18" s="1308">
        <f t="shared" si="0"/>
        <v>0</v>
      </c>
      <c r="M18" s="18"/>
      <c r="N18" s="1299">
        <f t="shared" si="1"/>
        <v>0</v>
      </c>
    </row>
    <row r="19" spans="1:14" x14ac:dyDescent="0.45">
      <c r="A19" s="268" t="s">
        <v>163</v>
      </c>
      <c r="B19" s="1328" t="s">
        <v>832</v>
      </c>
      <c r="C19" s="1309">
        <v>0</v>
      </c>
      <c r="D19" s="1310">
        <v>0</v>
      </c>
      <c r="E19" s="1309">
        <v>0</v>
      </c>
      <c r="F19" s="1310">
        <v>0</v>
      </c>
      <c r="G19" s="1309">
        <v>0</v>
      </c>
      <c r="H19" s="1310">
        <v>0</v>
      </c>
      <c r="I19" s="1309">
        <v>0</v>
      </c>
      <c r="J19" s="1310">
        <v>0</v>
      </c>
      <c r="K19" s="1311">
        <f t="shared" si="0"/>
        <v>0</v>
      </c>
      <c r="L19" s="1312">
        <f t="shared" si="0"/>
        <v>0</v>
      </c>
      <c r="M19" s="18"/>
      <c r="N19" s="1299">
        <f t="shared" si="1"/>
        <v>0</v>
      </c>
    </row>
    <row r="20" spans="1:14" x14ac:dyDescent="0.45">
      <c r="A20" s="220" t="s">
        <v>92</v>
      </c>
      <c r="B20" s="1331" t="s">
        <v>833</v>
      </c>
      <c r="C20" s="1283">
        <v>0</v>
      </c>
      <c r="D20" s="1284">
        <v>0</v>
      </c>
      <c r="E20" s="1283">
        <v>0</v>
      </c>
      <c r="F20" s="1284">
        <v>0</v>
      </c>
      <c r="G20" s="1283">
        <v>0</v>
      </c>
      <c r="H20" s="1284">
        <v>0</v>
      </c>
      <c r="I20" s="1283">
        <v>0</v>
      </c>
      <c r="J20" s="1284">
        <v>0</v>
      </c>
      <c r="K20" s="1285">
        <f t="shared" si="0"/>
        <v>0</v>
      </c>
      <c r="L20" s="1286">
        <f t="shared" si="0"/>
        <v>0</v>
      </c>
      <c r="M20" s="18"/>
      <c r="N20" s="1299">
        <f t="shared" si="1"/>
        <v>0</v>
      </c>
    </row>
    <row r="21" spans="1:14" x14ac:dyDescent="0.45">
      <c r="A21" s="220" t="s">
        <v>166</v>
      </c>
      <c r="B21" s="1331" t="s">
        <v>834</v>
      </c>
      <c r="C21" s="1283">
        <v>0</v>
      </c>
      <c r="D21" s="1284">
        <v>0</v>
      </c>
      <c r="E21" s="1283">
        <v>0</v>
      </c>
      <c r="F21" s="1284">
        <v>0</v>
      </c>
      <c r="G21" s="1283">
        <v>0</v>
      </c>
      <c r="H21" s="1284">
        <v>0</v>
      </c>
      <c r="I21" s="1283">
        <v>0</v>
      </c>
      <c r="J21" s="1284">
        <v>0</v>
      </c>
      <c r="K21" s="1285">
        <f t="shared" si="0"/>
        <v>0</v>
      </c>
      <c r="L21" s="1286">
        <f t="shared" si="0"/>
        <v>0</v>
      </c>
      <c r="M21" s="18"/>
      <c r="N21" s="1299">
        <f t="shared" si="1"/>
        <v>0</v>
      </c>
    </row>
    <row r="22" spans="1:14" x14ac:dyDescent="0.45">
      <c r="A22" s="220" t="s">
        <v>87</v>
      </c>
      <c r="B22" s="1331" t="s">
        <v>835</v>
      </c>
      <c r="C22" s="1283">
        <v>0</v>
      </c>
      <c r="D22" s="1284">
        <v>0</v>
      </c>
      <c r="E22" s="1283">
        <v>0</v>
      </c>
      <c r="F22" s="1284">
        <v>0</v>
      </c>
      <c r="G22" s="1283">
        <v>0</v>
      </c>
      <c r="H22" s="1284">
        <v>0</v>
      </c>
      <c r="I22" s="1283">
        <v>0</v>
      </c>
      <c r="J22" s="1284">
        <v>0</v>
      </c>
      <c r="K22" s="1285">
        <f t="shared" si="0"/>
        <v>0</v>
      </c>
      <c r="L22" s="1286">
        <f t="shared" si="0"/>
        <v>0</v>
      </c>
      <c r="M22" s="18"/>
      <c r="N22" s="1299">
        <f t="shared" si="1"/>
        <v>0</v>
      </c>
    </row>
    <row r="23" spans="1:14" x14ac:dyDescent="0.45">
      <c r="A23" s="220" t="s">
        <v>208</v>
      </c>
      <c r="B23" s="339" t="s">
        <v>836</v>
      </c>
      <c r="C23" s="1283">
        <v>0</v>
      </c>
      <c r="D23" s="1284">
        <v>0</v>
      </c>
      <c r="E23" s="1283">
        <v>0</v>
      </c>
      <c r="F23" s="1284">
        <v>0</v>
      </c>
      <c r="G23" s="1283">
        <v>0</v>
      </c>
      <c r="H23" s="1284">
        <v>0</v>
      </c>
      <c r="I23" s="1283">
        <v>0</v>
      </c>
      <c r="J23" s="1284">
        <v>0</v>
      </c>
      <c r="K23" s="1285">
        <f>SUM(C23,E23,G23,I23)</f>
        <v>0</v>
      </c>
      <c r="L23" s="1286">
        <f t="shared" si="0"/>
        <v>0</v>
      </c>
      <c r="M23" s="18"/>
      <c r="N23" s="1299">
        <f t="shared" si="1"/>
        <v>0</v>
      </c>
    </row>
    <row r="24" spans="1:14" x14ac:dyDescent="0.45">
      <c r="A24" s="269" t="s">
        <v>210</v>
      </c>
      <c r="B24" s="1089" t="s">
        <v>837</v>
      </c>
      <c r="C24" s="296">
        <v>0</v>
      </c>
      <c r="D24" s="1287">
        <v>0</v>
      </c>
      <c r="E24" s="296">
        <v>0</v>
      </c>
      <c r="F24" s="1287">
        <v>0</v>
      </c>
      <c r="G24" s="296">
        <v>0</v>
      </c>
      <c r="H24" s="1287">
        <v>0</v>
      </c>
      <c r="I24" s="296">
        <v>0</v>
      </c>
      <c r="J24" s="1287">
        <v>0</v>
      </c>
      <c r="K24" s="1288">
        <f>SUM(C24,E24,G24,I24)</f>
        <v>0</v>
      </c>
      <c r="L24" s="1289">
        <f t="shared" si="0"/>
        <v>0</v>
      </c>
      <c r="M24" s="18"/>
      <c r="N24" s="1299">
        <f t="shared" si="1"/>
        <v>0</v>
      </c>
    </row>
    <row r="25" spans="1:14" ht="15" customHeight="1" x14ac:dyDescent="0.45">
      <c r="A25" s="1333" t="s">
        <v>271</v>
      </c>
      <c r="B25" s="1332" t="s">
        <v>838</v>
      </c>
      <c r="C25" s="1313">
        <f>SUM(C16,C19:C24)</f>
        <v>0</v>
      </c>
      <c r="D25" s="1314">
        <f t="shared" ref="D25:L25" si="3">SUM(D16,D19:D24)</f>
        <v>0</v>
      </c>
      <c r="E25" s="1313">
        <f t="shared" si="3"/>
        <v>0</v>
      </c>
      <c r="F25" s="1314">
        <f t="shared" si="3"/>
        <v>0</v>
      </c>
      <c r="G25" s="1313">
        <f t="shared" si="3"/>
        <v>0</v>
      </c>
      <c r="H25" s="1314">
        <f t="shared" si="3"/>
        <v>0</v>
      </c>
      <c r="I25" s="1313">
        <f t="shared" si="3"/>
        <v>0</v>
      </c>
      <c r="J25" s="1314">
        <f t="shared" si="3"/>
        <v>0</v>
      </c>
      <c r="K25" s="1313">
        <f t="shared" si="3"/>
        <v>0</v>
      </c>
      <c r="L25" s="1314">
        <f t="shared" si="3"/>
        <v>0</v>
      </c>
      <c r="M25" s="18"/>
      <c r="N25" s="1298">
        <f t="shared" si="1"/>
        <v>0</v>
      </c>
    </row>
    <row r="26" spans="1:14" x14ac:dyDescent="0.45">
      <c r="A26" s="11"/>
      <c r="B26" s="1180"/>
      <c r="C26" s="533"/>
      <c r="D26" s="533"/>
      <c r="E26" s="533"/>
      <c r="F26" s="533"/>
      <c r="G26" s="533"/>
      <c r="H26" s="533"/>
      <c r="I26" s="533"/>
      <c r="J26" s="533"/>
      <c r="K26" s="533"/>
      <c r="L26" s="534"/>
      <c r="M26" s="18"/>
      <c r="N26" s="455"/>
    </row>
    <row r="27" spans="1:14" x14ac:dyDescent="0.45">
      <c r="A27" s="45">
        <v>3</v>
      </c>
      <c r="B27" s="906" t="s">
        <v>839</v>
      </c>
      <c r="C27" s="532" t="s">
        <v>81</v>
      </c>
      <c r="D27" s="115" t="s">
        <v>81</v>
      </c>
      <c r="E27" s="115" t="s">
        <v>81</v>
      </c>
      <c r="F27" s="115" t="s">
        <v>81</v>
      </c>
      <c r="G27" s="115" t="s">
        <v>81</v>
      </c>
      <c r="H27" s="115" t="s">
        <v>81</v>
      </c>
      <c r="I27" s="115" t="s">
        <v>81</v>
      </c>
      <c r="J27" s="115" t="s">
        <v>81</v>
      </c>
      <c r="K27" s="115" t="s">
        <v>81</v>
      </c>
      <c r="L27" s="116" t="s">
        <v>81</v>
      </c>
      <c r="M27" s="18"/>
      <c r="N27" s="457"/>
    </row>
    <row r="28" spans="1:14" x14ac:dyDescent="0.45">
      <c r="A28" s="59" t="s">
        <v>213</v>
      </c>
      <c r="B28" s="1088" t="s">
        <v>840</v>
      </c>
      <c r="C28" s="1309">
        <v>0</v>
      </c>
      <c r="D28" s="1315">
        <v>0</v>
      </c>
      <c r="E28" s="1309">
        <v>0</v>
      </c>
      <c r="F28" s="1310">
        <v>0</v>
      </c>
      <c r="G28" s="1309">
        <v>0</v>
      </c>
      <c r="H28" s="1310">
        <v>0</v>
      </c>
      <c r="I28" s="1309">
        <v>0</v>
      </c>
      <c r="J28" s="1310">
        <v>0</v>
      </c>
      <c r="K28" s="1311">
        <f t="shared" ref="K28:L31" si="4">SUM(C28,E28,G28,I28)</f>
        <v>0</v>
      </c>
      <c r="L28" s="1312">
        <f t="shared" si="4"/>
        <v>0</v>
      </c>
      <c r="M28" s="18"/>
      <c r="N28" s="1297">
        <f>IF(AND(K28=0,L28=0),0,IF(AND(K28=0,L28&gt;0),1,IF(AND(K28=0,L28&lt;0),-1,(L28-K28)/ABS(K28))))</f>
        <v>0</v>
      </c>
    </row>
    <row r="29" spans="1:14" x14ac:dyDescent="0.45">
      <c r="A29" s="60" t="s">
        <v>215</v>
      </c>
      <c r="B29" s="1331" t="s">
        <v>841</v>
      </c>
      <c r="C29" s="1283">
        <v>0</v>
      </c>
      <c r="D29" s="1316">
        <v>0</v>
      </c>
      <c r="E29" s="1283">
        <v>0</v>
      </c>
      <c r="F29" s="1284">
        <v>0</v>
      </c>
      <c r="G29" s="1283">
        <v>0</v>
      </c>
      <c r="H29" s="1284">
        <v>0</v>
      </c>
      <c r="I29" s="1283">
        <v>0</v>
      </c>
      <c r="J29" s="1284">
        <v>0</v>
      </c>
      <c r="K29" s="1285">
        <f t="shared" si="4"/>
        <v>0</v>
      </c>
      <c r="L29" s="1286">
        <f t="shared" si="4"/>
        <v>0</v>
      </c>
      <c r="M29" s="18"/>
      <c r="N29" s="1299">
        <f>IF(AND(K29=0,L29=0),0,IF(AND(K29=0,L29&gt;0),1,IF(AND(K29=0,L29&lt;0),-1,(L29-K29)/ABS(K29))))</f>
        <v>0</v>
      </c>
    </row>
    <row r="30" spans="1:14" x14ac:dyDescent="0.45">
      <c r="A30" s="60" t="s">
        <v>217</v>
      </c>
      <c r="B30" s="1331" t="s">
        <v>842</v>
      </c>
      <c r="C30" s="1283">
        <v>0</v>
      </c>
      <c r="D30" s="1316">
        <v>0</v>
      </c>
      <c r="E30" s="1283">
        <v>0</v>
      </c>
      <c r="F30" s="1284">
        <v>0</v>
      </c>
      <c r="G30" s="1283">
        <v>0</v>
      </c>
      <c r="H30" s="1284">
        <v>0</v>
      </c>
      <c r="I30" s="1283">
        <v>0</v>
      </c>
      <c r="J30" s="1284">
        <v>0</v>
      </c>
      <c r="K30" s="1285">
        <f t="shared" si="4"/>
        <v>0</v>
      </c>
      <c r="L30" s="1286">
        <f t="shared" si="4"/>
        <v>0</v>
      </c>
      <c r="M30" s="18"/>
      <c r="N30" s="1299">
        <f>IF(AND(K30=0,L30=0),0,IF(AND(K30=0,L30&gt;0),1,IF(AND(K30=0,L30&lt;0),-1,(L30-K30)/ABS(K30))))</f>
        <v>0</v>
      </c>
    </row>
    <row r="31" spans="1:14" x14ac:dyDescent="0.45">
      <c r="A31" s="537" t="s">
        <v>219</v>
      </c>
      <c r="B31" s="1329" t="s">
        <v>839</v>
      </c>
      <c r="C31" s="296">
        <v>0</v>
      </c>
      <c r="D31" s="1317">
        <v>0</v>
      </c>
      <c r="E31" s="296">
        <v>0</v>
      </c>
      <c r="F31" s="1287">
        <v>0</v>
      </c>
      <c r="G31" s="296">
        <v>0</v>
      </c>
      <c r="H31" s="1287">
        <v>0</v>
      </c>
      <c r="I31" s="296">
        <v>0</v>
      </c>
      <c r="J31" s="1287">
        <v>0</v>
      </c>
      <c r="K31" s="1288">
        <f t="shared" si="4"/>
        <v>0</v>
      </c>
      <c r="L31" s="1289">
        <f t="shared" si="4"/>
        <v>0</v>
      </c>
      <c r="M31" s="454"/>
      <c r="N31" s="1298">
        <f>IF(AND(K31=0,L31=0),0,IF(AND(K31=0,L31&gt;0),1,IF(AND(K31=0,L31&lt;0),-1,(L31-K31)/ABS(K31))))</f>
        <v>0</v>
      </c>
    </row>
    <row r="32" spans="1:14" ht="26.25" x14ac:dyDescent="0.45">
      <c r="A32" s="1334"/>
      <c r="B32" s="1334" t="s">
        <v>843</v>
      </c>
      <c r="C32" s="538"/>
      <c r="D32" s="538"/>
      <c r="E32" s="538"/>
      <c r="F32" s="538"/>
      <c r="G32" s="538"/>
      <c r="H32" s="538"/>
      <c r="I32" s="538"/>
      <c r="J32" s="538"/>
      <c r="K32" s="539"/>
      <c r="L32" s="723"/>
      <c r="M32" s="454"/>
      <c r="N32" s="1296"/>
    </row>
    <row r="33" spans="1:14" ht="41.25" customHeight="1" x14ac:dyDescent="0.45">
      <c r="A33" s="61"/>
      <c r="B33" s="1290"/>
      <c r="C33" s="540"/>
      <c r="D33" s="540"/>
      <c r="E33" s="540"/>
      <c r="F33" s="540"/>
      <c r="G33" s="540"/>
      <c r="H33" s="540"/>
      <c r="I33" s="540"/>
      <c r="J33" s="540"/>
      <c r="K33" s="541"/>
      <c r="L33" s="742"/>
      <c r="M33" s="454"/>
      <c r="N33" s="1295"/>
    </row>
    <row r="34" spans="1:14" x14ac:dyDescent="0.45">
      <c r="A34" s="1335" t="s">
        <v>221</v>
      </c>
      <c r="B34" s="17" t="s">
        <v>844</v>
      </c>
      <c r="C34" s="1318">
        <f t="shared" ref="C34:L34" si="5">SUM(C28:C31)</f>
        <v>0</v>
      </c>
      <c r="D34" s="1319">
        <f t="shared" si="5"/>
        <v>0</v>
      </c>
      <c r="E34" s="1318">
        <f t="shared" si="5"/>
        <v>0</v>
      </c>
      <c r="F34" s="1320">
        <f t="shared" si="5"/>
        <v>0</v>
      </c>
      <c r="G34" s="1318">
        <f t="shared" si="5"/>
        <v>0</v>
      </c>
      <c r="H34" s="1320">
        <f t="shared" si="5"/>
        <v>0</v>
      </c>
      <c r="I34" s="1318">
        <f t="shared" si="5"/>
        <v>0</v>
      </c>
      <c r="J34" s="1320">
        <f t="shared" si="5"/>
        <v>0</v>
      </c>
      <c r="K34" s="1318">
        <f t="shared" si="5"/>
        <v>0</v>
      </c>
      <c r="L34" s="1320">
        <f t="shared" si="5"/>
        <v>0</v>
      </c>
      <c r="M34" s="137"/>
      <c r="N34" s="1294">
        <f>IF(AND(K34=0,L34=0),0,IF(AND(K34=0,L34&gt;0),1,IF(AND(K34=0,L34&lt;0),-1,(L34-K34)/ABS(K34))))</f>
        <v>0</v>
      </c>
    </row>
    <row r="35" spans="1:14" x14ac:dyDescent="0.45">
      <c r="A35" s="11"/>
      <c r="B35" s="1180"/>
      <c r="C35" s="535"/>
      <c r="D35" s="535"/>
      <c r="E35" s="535"/>
      <c r="F35" s="535"/>
      <c r="G35" s="535"/>
      <c r="H35" s="535"/>
      <c r="I35" s="535"/>
      <c r="J35" s="535"/>
      <c r="K35" s="535"/>
      <c r="L35" s="536"/>
      <c r="M35" s="137"/>
      <c r="N35" s="458"/>
    </row>
    <row r="36" spans="1:14" x14ac:dyDescent="0.45">
      <c r="A36" s="45">
        <v>4</v>
      </c>
      <c r="B36" s="936" t="s">
        <v>845</v>
      </c>
      <c r="C36" s="532" t="s">
        <v>81</v>
      </c>
      <c r="D36" s="115" t="s">
        <v>81</v>
      </c>
      <c r="E36" s="115" t="s">
        <v>81</v>
      </c>
      <c r="F36" s="115" t="s">
        <v>81</v>
      </c>
      <c r="G36" s="115" t="s">
        <v>81</v>
      </c>
      <c r="H36" s="115" t="s">
        <v>81</v>
      </c>
      <c r="I36" s="115" t="s">
        <v>81</v>
      </c>
      <c r="J36" s="115" t="s">
        <v>81</v>
      </c>
      <c r="K36" s="115" t="s">
        <v>81</v>
      </c>
      <c r="L36" s="116" t="s">
        <v>81</v>
      </c>
      <c r="M36" s="18"/>
      <c r="N36" s="457"/>
    </row>
    <row r="37" spans="1:14" x14ac:dyDescent="0.45">
      <c r="A37" s="356" t="s">
        <v>364</v>
      </c>
      <c r="B37" s="1337" t="s">
        <v>846</v>
      </c>
      <c r="C37" s="1309">
        <v>0</v>
      </c>
      <c r="D37" s="1310">
        <v>0</v>
      </c>
      <c r="E37" s="1309">
        <v>0</v>
      </c>
      <c r="F37" s="1310">
        <v>0</v>
      </c>
      <c r="G37" s="1309">
        <v>0</v>
      </c>
      <c r="H37" s="1310">
        <v>0</v>
      </c>
      <c r="I37" s="1309">
        <v>0</v>
      </c>
      <c r="J37" s="1310">
        <v>0</v>
      </c>
      <c r="K37" s="1311">
        <f t="shared" ref="K37:L39" si="6">SUM(C37,E37,G37,I37)</f>
        <v>0</v>
      </c>
      <c r="L37" s="1312">
        <f t="shared" si="6"/>
        <v>0</v>
      </c>
      <c r="M37" s="18"/>
      <c r="N37" s="1297">
        <f>IF(AND(K37=0,L37=0),0,IF(AND(K37=0,L37&gt;0),1,IF(AND(K37=0,L37&lt;0),-1,(L37-K37)/ABS(K37))))</f>
        <v>0</v>
      </c>
    </row>
    <row r="38" spans="1:14" x14ac:dyDescent="0.45">
      <c r="A38" s="60" t="s">
        <v>373</v>
      </c>
      <c r="B38" s="1338" t="s">
        <v>847</v>
      </c>
      <c r="C38" s="1283">
        <v>0</v>
      </c>
      <c r="D38" s="1284">
        <v>0</v>
      </c>
      <c r="E38" s="1283">
        <v>0</v>
      </c>
      <c r="F38" s="1284">
        <v>0</v>
      </c>
      <c r="G38" s="1283">
        <v>0</v>
      </c>
      <c r="H38" s="1284">
        <v>0</v>
      </c>
      <c r="I38" s="1283">
        <v>0</v>
      </c>
      <c r="J38" s="1284">
        <v>0</v>
      </c>
      <c r="K38" s="1285">
        <f>SUM(C38,E38,G38,I38)</f>
        <v>0</v>
      </c>
      <c r="L38" s="1286">
        <f t="shared" si="6"/>
        <v>0</v>
      </c>
      <c r="M38" s="18"/>
      <c r="N38" s="1299">
        <f>IF(AND(K38=0,L38=0),0,IF(AND(K38=0,L38&gt;0),1,IF(AND(K38=0,L38&lt;0),-1,(L38-K38)/ABS(K38))))</f>
        <v>0</v>
      </c>
    </row>
    <row r="39" spans="1:14" x14ac:dyDescent="0.45">
      <c r="A39" s="60" t="s">
        <v>381</v>
      </c>
      <c r="B39" s="1338" t="s">
        <v>848</v>
      </c>
      <c r="C39" s="296">
        <v>0</v>
      </c>
      <c r="D39" s="1287">
        <v>0</v>
      </c>
      <c r="E39" s="296">
        <v>0</v>
      </c>
      <c r="F39" s="1287">
        <v>0</v>
      </c>
      <c r="G39" s="296">
        <v>0</v>
      </c>
      <c r="H39" s="1287">
        <v>0</v>
      </c>
      <c r="I39" s="296">
        <v>0</v>
      </c>
      <c r="J39" s="1287">
        <v>0</v>
      </c>
      <c r="K39" s="1288">
        <f t="shared" si="6"/>
        <v>0</v>
      </c>
      <c r="L39" s="1289">
        <f t="shared" si="6"/>
        <v>0</v>
      </c>
      <c r="M39" s="454"/>
      <c r="N39" s="1298">
        <f>IF(AND(K39=0,L39=0),0,IF(AND(K39=0,L39&gt;0),1,IF(AND(K39=0,L39&lt;0),-1,(L39-K39)/ABS(K39))))</f>
        <v>0</v>
      </c>
    </row>
    <row r="40" spans="1:14" ht="26.25" x14ac:dyDescent="0.45">
      <c r="A40" s="1334"/>
      <c r="B40" s="1334" t="s">
        <v>849</v>
      </c>
      <c r="C40" s="538"/>
      <c r="D40" s="538"/>
      <c r="E40" s="538"/>
      <c r="F40" s="538"/>
      <c r="G40" s="538"/>
      <c r="H40" s="538"/>
      <c r="I40" s="538"/>
      <c r="J40" s="538"/>
      <c r="K40" s="539"/>
      <c r="L40" s="723"/>
      <c r="M40" s="454"/>
      <c r="N40" s="1296"/>
    </row>
    <row r="41" spans="1:14" ht="41.25" customHeight="1" x14ac:dyDescent="0.45">
      <c r="A41" s="537"/>
      <c r="B41" s="1290"/>
      <c r="C41" s="538"/>
      <c r="D41" s="538"/>
      <c r="E41" s="538"/>
      <c r="F41" s="538"/>
      <c r="G41" s="538"/>
      <c r="H41" s="538"/>
      <c r="I41" s="538"/>
      <c r="J41" s="538"/>
      <c r="K41" s="539"/>
      <c r="L41" s="742"/>
      <c r="M41" s="454"/>
      <c r="N41" s="1295"/>
    </row>
    <row r="42" spans="1:14" x14ac:dyDescent="0.45">
      <c r="A42" s="97" t="s">
        <v>383</v>
      </c>
      <c r="B42" s="1336" t="s">
        <v>850</v>
      </c>
      <c r="C42" s="1313">
        <f>SUM(C37:C39)</f>
        <v>0</v>
      </c>
      <c r="D42" s="1314">
        <f t="shared" ref="D42:J42" si="7">SUM(D37:D39)</f>
        <v>0</v>
      </c>
      <c r="E42" s="1313">
        <f t="shared" si="7"/>
        <v>0</v>
      </c>
      <c r="F42" s="1314">
        <f t="shared" si="7"/>
        <v>0</v>
      </c>
      <c r="G42" s="1313">
        <f>SUM(G37:G39)</f>
        <v>0</v>
      </c>
      <c r="H42" s="1314">
        <f>SUM(H37:H39)</f>
        <v>0</v>
      </c>
      <c r="I42" s="1313">
        <f t="shared" si="7"/>
        <v>0</v>
      </c>
      <c r="J42" s="1314">
        <f t="shared" si="7"/>
        <v>0</v>
      </c>
      <c r="K42" s="1313">
        <f>SUM(K37:K39)</f>
        <v>0</v>
      </c>
      <c r="L42" s="1314">
        <f>SUM(L37:L39)</f>
        <v>0</v>
      </c>
      <c r="M42" s="137"/>
      <c r="N42" s="1294">
        <f>IF(AND(K42=0,L42=0),0,IF(AND(K42=0,L42&gt;0),1,IF(AND(K42=0,L42&lt;0),-1,(L42-K42)/ABS(K42))))</f>
        <v>0</v>
      </c>
    </row>
    <row r="43" spans="1:14" x14ac:dyDescent="0.45">
      <c r="A43" s="11"/>
      <c r="B43" s="1180"/>
      <c r="C43" s="119"/>
      <c r="D43" s="119"/>
      <c r="E43" s="119"/>
      <c r="F43" s="119"/>
      <c r="G43" s="119"/>
      <c r="H43" s="119"/>
      <c r="I43" s="119"/>
      <c r="J43" s="119"/>
      <c r="K43" s="119"/>
      <c r="L43" s="120"/>
      <c r="M43" s="137"/>
      <c r="N43" s="458"/>
    </row>
    <row r="44" spans="1:14" x14ac:dyDescent="0.45">
      <c r="A44" s="45">
        <v>5</v>
      </c>
      <c r="B44" s="936" t="s">
        <v>851</v>
      </c>
      <c r="C44" s="532" t="s">
        <v>81</v>
      </c>
      <c r="D44" s="115" t="s">
        <v>81</v>
      </c>
      <c r="E44" s="115" t="s">
        <v>81</v>
      </c>
      <c r="F44" s="115" t="s">
        <v>81</v>
      </c>
      <c r="G44" s="115" t="s">
        <v>81</v>
      </c>
      <c r="H44" s="115" t="s">
        <v>81</v>
      </c>
      <c r="I44" s="115" t="s">
        <v>81</v>
      </c>
      <c r="J44" s="115" t="s">
        <v>81</v>
      </c>
      <c r="K44" s="115" t="s">
        <v>81</v>
      </c>
      <c r="L44" s="116" t="s">
        <v>81</v>
      </c>
      <c r="M44" s="18"/>
      <c r="N44" s="457"/>
    </row>
    <row r="45" spans="1:14" x14ac:dyDescent="0.45">
      <c r="A45" s="356" t="s">
        <v>604</v>
      </c>
      <c r="B45" s="1337" t="s">
        <v>852</v>
      </c>
      <c r="C45" s="1279">
        <v>0</v>
      </c>
      <c r="D45" s="1280">
        <v>0</v>
      </c>
      <c r="E45" s="1279">
        <v>0</v>
      </c>
      <c r="F45" s="1280">
        <v>0</v>
      </c>
      <c r="G45" s="1279">
        <v>0</v>
      </c>
      <c r="H45" s="1280">
        <v>0</v>
      </c>
      <c r="I45" s="1279">
        <v>0</v>
      </c>
      <c r="J45" s="1280">
        <v>0</v>
      </c>
      <c r="K45" s="1281">
        <f t="shared" ref="K45:L48" si="8">SUM(C45,E45,G45,I45)</f>
        <v>0</v>
      </c>
      <c r="L45" s="1282">
        <f t="shared" si="8"/>
        <v>0</v>
      </c>
      <c r="M45" s="18"/>
      <c r="N45" s="1297">
        <f>IF(AND(K45=0,L45=0),0,IF(AND(K45=0,L45&gt;0),1,IF(AND(K45=0,L45&lt;0),-1,(L45-K45)/ABS(K45))))</f>
        <v>0</v>
      </c>
    </row>
    <row r="46" spans="1:14" x14ac:dyDescent="0.45">
      <c r="A46" s="60" t="s">
        <v>605</v>
      </c>
      <c r="B46" s="1338" t="s">
        <v>853</v>
      </c>
      <c r="C46" s="1283">
        <v>0</v>
      </c>
      <c r="D46" s="1284">
        <v>0</v>
      </c>
      <c r="E46" s="1283">
        <v>0</v>
      </c>
      <c r="F46" s="1284">
        <v>0</v>
      </c>
      <c r="G46" s="1283">
        <v>0</v>
      </c>
      <c r="H46" s="1284">
        <v>0</v>
      </c>
      <c r="I46" s="1283">
        <v>0</v>
      </c>
      <c r="J46" s="1284">
        <v>0</v>
      </c>
      <c r="K46" s="1285">
        <f>SUM(C46,E46,G46,I46)</f>
        <v>0</v>
      </c>
      <c r="L46" s="1286">
        <f>SUM(D46,F46,H46,J46)</f>
        <v>0</v>
      </c>
      <c r="M46" s="18"/>
      <c r="N46" s="1299">
        <f>IF(AND(K46=0,L46=0),0,IF(AND(K46=0,L46&gt;0),1,IF(AND(K46=0,L46&lt;0),-1,(L46-K46)/ABS(K46))))</f>
        <v>0</v>
      </c>
    </row>
    <row r="47" spans="1:14" ht="26.25" x14ac:dyDescent="0.45">
      <c r="A47" s="60" t="s">
        <v>606</v>
      </c>
      <c r="B47" s="345" t="s">
        <v>854</v>
      </c>
      <c r="C47" s="1283">
        <v>0</v>
      </c>
      <c r="D47" s="1284">
        <v>0</v>
      </c>
      <c r="E47" s="1283">
        <v>0</v>
      </c>
      <c r="F47" s="1284">
        <v>0</v>
      </c>
      <c r="G47" s="1283">
        <v>0</v>
      </c>
      <c r="H47" s="1284">
        <v>0</v>
      </c>
      <c r="I47" s="1283">
        <v>0</v>
      </c>
      <c r="J47" s="1284">
        <v>0</v>
      </c>
      <c r="K47" s="1285">
        <f t="shared" si="8"/>
        <v>0</v>
      </c>
      <c r="L47" s="1286">
        <f t="shared" si="8"/>
        <v>0</v>
      </c>
      <c r="M47" s="18"/>
      <c r="N47" s="1299">
        <f>IF(AND(K47=0,L47=0),0,IF(AND(K47=0,L47&gt;0),1,IF(AND(K47=0,L47&lt;0),-1,(L47-K47)/ABS(K47))))</f>
        <v>0</v>
      </c>
    </row>
    <row r="48" spans="1:14" x14ac:dyDescent="0.45">
      <c r="A48" s="60" t="s">
        <v>855</v>
      </c>
      <c r="B48" s="1338" t="s">
        <v>851</v>
      </c>
      <c r="C48" s="296">
        <v>0</v>
      </c>
      <c r="D48" s="1287">
        <v>0</v>
      </c>
      <c r="E48" s="296">
        <v>0</v>
      </c>
      <c r="F48" s="1287">
        <v>0</v>
      </c>
      <c r="G48" s="296">
        <v>0</v>
      </c>
      <c r="H48" s="1287">
        <v>0</v>
      </c>
      <c r="I48" s="296">
        <v>0</v>
      </c>
      <c r="J48" s="1287">
        <v>0</v>
      </c>
      <c r="K48" s="1288">
        <f t="shared" si="8"/>
        <v>0</v>
      </c>
      <c r="L48" s="1289">
        <f>SUM(D48,F48,H48,J48)</f>
        <v>0</v>
      </c>
      <c r="M48" s="454"/>
      <c r="N48" s="1298">
        <f>IF(AND(K48=0,L48=0),0,IF(AND(K48=0,L48&gt;0),1,IF(AND(K48=0,L48&lt;0),-1,(L48-K48)/ABS(K48))))</f>
        <v>0</v>
      </c>
    </row>
    <row r="49" spans="1:14" ht="26.25" x14ac:dyDescent="0.45">
      <c r="A49" s="1334"/>
      <c r="B49" s="1334" t="s">
        <v>856</v>
      </c>
      <c r="C49" s="538"/>
      <c r="D49" s="538"/>
      <c r="E49" s="538"/>
      <c r="F49" s="538"/>
      <c r="G49" s="538"/>
      <c r="H49" s="538"/>
      <c r="I49" s="538"/>
      <c r="J49" s="538"/>
      <c r="K49" s="539"/>
      <c r="L49" s="723"/>
      <c r="M49" s="454"/>
      <c r="N49" s="1296"/>
    </row>
    <row r="50" spans="1:14" ht="41.25" customHeight="1" x14ac:dyDescent="0.45">
      <c r="A50" s="537"/>
      <c r="B50" s="1290"/>
      <c r="C50" s="538"/>
      <c r="D50" s="538"/>
      <c r="E50" s="538"/>
      <c r="F50" s="538"/>
      <c r="G50" s="538"/>
      <c r="H50" s="538"/>
      <c r="I50" s="538"/>
      <c r="J50" s="538"/>
      <c r="K50" s="539"/>
      <c r="L50" s="742"/>
      <c r="M50" s="454"/>
      <c r="N50" s="1295"/>
    </row>
    <row r="51" spans="1:14" x14ac:dyDescent="0.45">
      <c r="A51" s="97" t="s">
        <v>857</v>
      </c>
      <c r="B51" s="1336" t="s">
        <v>858</v>
      </c>
      <c r="C51" s="1313">
        <f t="shared" ref="C51:L51" si="9">SUM(C45:C48)</f>
        <v>0</v>
      </c>
      <c r="D51" s="1314">
        <f t="shared" si="9"/>
        <v>0</v>
      </c>
      <c r="E51" s="1313">
        <f t="shared" si="9"/>
        <v>0</v>
      </c>
      <c r="F51" s="1314">
        <f t="shared" si="9"/>
        <v>0</v>
      </c>
      <c r="G51" s="1313">
        <f t="shared" si="9"/>
        <v>0</v>
      </c>
      <c r="H51" s="1314">
        <f t="shared" si="9"/>
        <v>0</v>
      </c>
      <c r="I51" s="1313">
        <f t="shared" si="9"/>
        <v>0</v>
      </c>
      <c r="J51" s="1314">
        <f t="shared" si="9"/>
        <v>0</v>
      </c>
      <c r="K51" s="1313">
        <f t="shared" si="9"/>
        <v>0</v>
      </c>
      <c r="L51" s="1314">
        <f t="shared" si="9"/>
        <v>0</v>
      </c>
      <c r="M51" s="137"/>
      <c r="N51" s="1294">
        <f>IF(AND(K51=0,L51=0),0,IF(AND(K51=0,L51&gt;0),1,IF(AND(K51=0,L51&lt;0),-1,(L51-K51)/ABS(K51))))</f>
        <v>0</v>
      </c>
    </row>
    <row r="52" spans="1:14" x14ac:dyDescent="0.45">
      <c r="A52" s="11"/>
      <c r="B52" s="1180"/>
      <c r="C52" s="117"/>
      <c r="D52" s="117"/>
      <c r="E52" s="117"/>
      <c r="F52" s="117"/>
      <c r="G52" s="117"/>
      <c r="H52" s="117"/>
      <c r="I52" s="117"/>
      <c r="J52" s="117"/>
      <c r="K52" s="117"/>
      <c r="L52" s="118"/>
      <c r="M52" s="137"/>
      <c r="N52" s="459"/>
    </row>
    <row r="53" spans="1:14" x14ac:dyDescent="0.45">
      <c r="A53" s="97">
        <v>6</v>
      </c>
      <c r="B53" s="250" t="s">
        <v>859</v>
      </c>
      <c r="C53" s="1313">
        <f t="shared" ref="C53:L53" si="10">SUM(C25,C34,C42,C51)</f>
        <v>0</v>
      </c>
      <c r="D53" s="1314">
        <f t="shared" si="10"/>
        <v>0</v>
      </c>
      <c r="E53" s="1313">
        <f t="shared" si="10"/>
        <v>0</v>
      </c>
      <c r="F53" s="1314">
        <f t="shared" si="10"/>
        <v>0</v>
      </c>
      <c r="G53" s="1313">
        <f t="shared" si="10"/>
        <v>0</v>
      </c>
      <c r="H53" s="1314">
        <f t="shared" si="10"/>
        <v>0</v>
      </c>
      <c r="I53" s="1313">
        <f t="shared" si="10"/>
        <v>0</v>
      </c>
      <c r="J53" s="1314">
        <f t="shared" si="10"/>
        <v>0</v>
      </c>
      <c r="K53" s="1313">
        <f t="shared" si="10"/>
        <v>0</v>
      </c>
      <c r="L53" s="1314">
        <f t="shared" si="10"/>
        <v>0</v>
      </c>
      <c r="M53" s="18"/>
      <c r="N53" s="1293">
        <f>IF(AND(K53=0,L53=0),0,IF(AND(K53=0,L53&gt;0),1,IF(AND(K53=0,L53&lt;0),-1,(L53-K53)/ABS(K53))))</f>
        <v>0</v>
      </c>
    </row>
    <row r="54" spans="1:14" ht="14.25" customHeight="1" x14ac:dyDescent="0.45">
      <c r="A54" s="43"/>
      <c r="B54" s="1181"/>
      <c r="C54" s="1182"/>
      <c r="D54" s="1182"/>
      <c r="E54" s="1182"/>
      <c r="F54" s="1182"/>
      <c r="G54" s="1182"/>
      <c r="H54" s="1182"/>
      <c r="I54" s="1182"/>
      <c r="J54" s="1182"/>
      <c r="K54" s="1182"/>
      <c r="L54" s="1183"/>
      <c r="M54" s="18"/>
      <c r="N54" s="18"/>
    </row>
    <row r="55" spans="1:14" ht="15" customHeight="1" x14ac:dyDescent="0.45">
      <c r="A55" s="45">
        <v>7</v>
      </c>
      <c r="B55" s="1652" t="s">
        <v>860</v>
      </c>
      <c r="C55" s="1653"/>
      <c r="D55" s="1653"/>
      <c r="E55" s="1653"/>
      <c r="F55" s="1653"/>
      <c r="G55" s="1653"/>
      <c r="H55" s="1653"/>
      <c r="I55" s="1653"/>
      <c r="J55" s="1654"/>
      <c r="K55" s="1184"/>
      <c r="L55" s="1185"/>
      <c r="M55" s="18"/>
      <c r="N55" s="18"/>
    </row>
    <row r="56" spans="1:14" ht="26.25" x14ac:dyDescent="0.45">
      <c r="A56" s="45"/>
      <c r="B56" s="1385" t="s">
        <v>861</v>
      </c>
      <c r="C56" s="1386"/>
      <c r="D56" s="1386"/>
      <c r="E56" s="1386"/>
      <c r="F56" s="1386"/>
      <c r="G56" s="1386"/>
      <c r="H56" s="1386"/>
      <c r="I56" s="1386"/>
      <c r="J56" s="1387"/>
      <c r="K56" s="1184"/>
      <c r="L56" s="1185"/>
      <c r="M56" s="18"/>
      <c r="N56" s="18"/>
    </row>
    <row r="57" spans="1:14" x14ac:dyDescent="0.45">
      <c r="A57" s="59" t="s">
        <v>107</v>
      </c>
      <c r="B57" s="1088" t="s">
        <v>108</v>
      </c>
      <c r="C57" s="1321">
        <v>0</v>
      </c>
      <c r="D57" s="1322">
        <v>0</v>
      </c>
      <c r="E57" s="1321">
        <v>0</v>
      </c>
      <c r="F57" s="1323">
        <v>0</v>
      </c>
      <c r="G57" s="1324">
        <v>0</v>
      </c>
      <c r="H57" s="1322">
        <v>0</v>
      </c>
      <c r="I57" s="1321">
        <v>0</v>
      </c>
      <c r="J57" s="1323">
        <v>0</v>
      </c>
      <c r="K57" s="1186"/>
      <c r="L57" s="1187"/>
      <c r="M57" s="18"/>
      <c r="N57" s="18"/>
    </row>
    <row r="58" spans="1:14" x14ac:dyDescent="0.45">
      <c r="A58" s="61" t="s">
        <v>109</v>
      </c>
      <c r="B58" s="1089" t="s">
        <v>110</v>
      </c>
      <c r="C58" s="1325">
        <v>0</v>
      </c>
      <c r="D58" s="1326">
        <v>0</v>
      </c>
      <c r="E58" s="1327">
        <v>0</v>
      </c>
      <c r="F58" s="1326">
        <v>0</v>
      </c>
      <c r="G58" s="1327">
        <v>0</v>
      </c>
      <c r="H58" s="1326">
        <v>0</v>
      </c>
      <c r="I58" s="1327">
        <v>0</v>
      </c>
      <c r="J58" s="1326">
        <v>0</v>
      </c>
      <c r="K58" s="1186"/>
      <c r="L58" s="1187"/>
      <c r="M58" s="18"/>
      <c r="N58" s="18"/>
    </row>
    <row r="59" spans="1:14" x14ac:dyDescent="0.45">
      <c r="A59" s="43"/>
      <c r="B59" s="1188"/>
      <c r="C59" s="42"/>
      <c r="D59" s="527"/>
      <c r="E59" s="527"/>
      <c r="F59" s="527"/>
      <c r="G59" s="527"/>
      <c r="H59" s="527"/>
      <c r="I59" s="527"/>
      <c r="J59" s="525"/>
      <c r="K59" s="1186"/>
      <c r="L59" s="1187"/>
    </row>
    <row r="60" spans="1:14" ht="40.5" x14ac:dyDescent="0.45">
      <c r="A60" s="1657">
        <v>8</v>
      </c>
      <c r="B60" s="1339" t="s">
        <v>862</v>
      </c>
      <c r="C60" s="1291"/>
      <c r="D60" s="1267"/>
      <c r="E60" s="1659"/>
      <c r="F60" s="1659"/>
      <c r="G60" s="1659"/>
      <c r="H60" s="1659"/>
      <c r="I60" s="1659"/>
      <c r="J60" s="1659"/>
      <c r="K60" s="525"/>
      <c r="L60" s="526"/>
      <c r="M60" s="18"/>
      <c r="N60" s="18"/>
    </row>
    <row r="61" spans="1:14" x14ac:dyDescent="0.45">
      <c r="A61" s="1658"/>
      <c r="B61" s="1334" t="s">
        <v>863</v>
      </c>
      <c r="C61" s="1189"/>
      <c r="D61" s="1189"/>
      <c r="E61" s="1189"/>
      <c r="F61" s="1189"/>
      <c r="G61" s="1189"/>
      <c r="H61" s="1189"/>
      <c r="I61" s="1189"/>
      <c r="J61" s="1189"/>
      <c r="K61" s="525"/>
      <c r="L61" s="526"/>
      <c r="M61" s="18"/>
      <c r="N61" s="18"/>
    </row>
    <row r="62" spans="1:14" ht="82.5" customHeight="1" x14ac:dyDescent="0.45">
      <c r="A62" s="1340"/>
      <c r="B62" s="1292"/>
      <c r="C62" s="1189"/>
      <c r="D62" s="1189"/>
      <c r="E62" s="1189"/>
      <c r="F62" s="1189"/>
      <c r="G62" s="1189"/>
      <c r="H62" s="1189"/>
      <c r="I62" s="1189"/>
      <c r="J62" s="1189"/>
      <c r="K62" s="525"/>
      <c r="L62" s="526"/>
      <c r="M62" s="95"/>
      <c r="N62" s="95"/>
    </row>
    <row r="63" spans="1:14" x14ac:dyDescent="0.45">
      <c r="A63" s="43"/>
      <c r="B63" s="1190"/>
      <c r="C63" s="433"/>
      <c r="D63" s="525"/>
      <c r="E63" s="525"/>
      <c r="F63" s="525"/>
      <c r="G63" s="525"/>
      <c r="H63" s="525"/>
      <c r="I63" s="525"/>
      <c r="J63" s="525"/>
      <c r="K63" s="525"/>
      <c r="L63" s="526"/>
    </row>
    <row r="64" spans="1:14" ht="27" x14ac:dyDescent="0.45">
      <c r="A64" s="1657">
        <v>9</v>
      </c>
      <c r="B64" s="1342" t="s">
        <v>864</v>
      </c>
      <c r="C64" s="1291"/>
      <c r="D64" s="371"/>
      <c r="E64" s="1659"/>
      <c r="F64" s="1660"/>
      <c r="G64" s="1659"/>
      <c r="H64" s="1660"/>
      <c r="I64" s="1659"/>
      <c r="J64" s="1660"/>
      <c r="K64" s="525"/>
      <c r="L64" s="526"/>
    </row>
    <row r="65" spans="1:12" ht="26.25" x14ac:dyDescent="0.45">
      <c r="A65" s="1658"/>
      <c r="B65" s="1343" t="s">
        <v>865</v>
      </c>
      <c r="C65" s="1189"/>
      <c r="D65" s="1189"/>
      <c r="E65" s="1189"/>
      <c r="F65" s="1189"/>
      <c r="G65" s="1189"/>
      <c r="H65" s="1189"/>
      <c r="I65" s="1189"/>
      <c r="J65" s="1189"/>
      <c r="K65" s="525"/>
      <c r="L65" s="526"/>
    </row>
    <row r="66" spans="1:12" ht="82.5" customHeight="1" x14ac:dyDescent="0.45">
      <c r="A66" s="1341"/>
      <c r="B66" s="1292"/>
      <c r="C66" s="1189"/>
      <c r="D66" s="1189"/>
      <c r="E66" s="1189"/>
      <c r="F66" s="1189"/>
      <c r="G66" s="1189"/>
      <c r="H66" s="1189"/>
      <c r="I66" s="1189"/>
      <c r="J66" s="1189"/>
      <c r="K66" s="525"/>
      <c r="L66" s="526"/>
    </row>
    <row r="67" spans="1:12" x14ac:dyDescent="0.45">
      <c r="A67" s="43"/>
      <c r="B67" s="1188"/>
      <c r="C67" s="433"/>
      <c r="D67" s="525"/>
      <c r="E67" s="525"/>
      <c r="F67" s="525"/>
      <c r="G67" s="525"/>
      <c r="H67" s="525"/>
      <c r="I67" s="525"/>
      <c r="J67" s="525"/>
      <c r="K67" s="525"/>
      <c r="L67" s="526"/>
    </row>
    <row r="68" spans="1:12" ht="27" x14ac:dyDescent="0.45">
      <c r="A68" s="1657">
        <v>10</v>
      </c>
      <c r="B68" s="1342" t="s">
        <v>866</v>
      </c>
      <c r="C68" s="1291"/>
      <c r="D68" s="371"/>
      <c r="E68" s="1659"/>
      <c r="F68" s="1660"/>
      <c r="G68" s="1659"/>
      <c r="H68" s="1660"/>
      <c r="I68" s="1659"/>
      <c r="J68" s="1660"/>
      <c r="K68" s="525"/>
      <c r="L68" s="526"/>
    </row>
    <row r="69" spans="1:12" ht="26.25" x14ac:dyDescent="0.45">
      <c r="A69" s="1658"/>
      <c r="B69" s="1343" t="s">
        <v>867</v>
      </c>
      <c r="C69" s="1189"/>
      <c r="D69" s="1189"/>
      <c r="E69" s="1189"/>
      <c r="F69" s="1189"/>
      <c r="G69" s="1189"/>
      <c r="H69" s="1189"/>
      <c r="I69" s="1189"/>
      <c r="J69" s="1189"/>
      <c r="K69" s="525"/>
      <c r="L69" s="526"/>
    </row>
    <row r="70" spans="1:12" ht="82.5" customHeight="1" x14ac:dyDescent="0.45">
      <c r="A70" s="1344"/>
      <c r="B70" s="1292"/>
      <c r="C70" s="1189"/>
      <c r="D70" s="1189"/>
      <c r="E70" s="1189"/>
      <c r="F70" s="1189"/>
      <c r="G70" s="1189"/>
      <c r="H70" s="1189"/>
      <c r="I70" s="1189"/>
      <c r="J70" s="1189"/>
      <c r="K70" s="525"/>
      <c r="L70" s="526"/>
    </row>
    <row r="71" spans="1:12" x14ac:dyDescent="0.45">
      <c r="A71" s="11"/>
      <c r="B71" s="1188"/>
      <c r="C71" s="525"/>
      <c r="D71" s="525"/>
      <c r="E71" s="525"/>
      <c r="F71" s="525"/>
      <c r="G71" s="525"/>
      <c r="H71" s="525"/>
      <c r="I71" s="525"/>
      <c r="J71" s="525"/>
      <c r="K71" s="525"/>
      <c r="L71" s="526"/>
    </row>
    <row r="72" spans="1:12" ht="26.25" x14ac:dyDescent="0.45">
      <c r="A72" s="1345">
        <v>11</v>
      </c>
      <c r="B72" s="1343" t="s">
        <v>868</v>
      </c>
      <c r="C72" s="1191"/>
      <c r="D72" s="1191"/>
      <c r="E72" s="1191"/>
      <c r="F72" s="1191"/>
      <c r="G72" s="1191"/>
      <c r="H72" s="1191"/>
      <c r="I72" s="1191"/>
      <c r="J72" s="1191"/>
      <c r="K72" s="525"/>
      <c r="L72" s="526"/>
    </row>
    <row r="73" spans="1:12" ht="82.5" customHeight="1" x14ac:dyDescent="0.45">
      <c r="A73" s="1340"/>
      <c r="B73" s="1292"/>
      <c r="C73" s="1268"/>
      <c r="D73" s="1269"/>
      <c r="E73" s="1269"/>
      <c r="F73" s="1269"/>
      <c r="G73" s="1269"/>
      <c r="H73" s="1269"/>
      <c r="I73" s="1269"/>
      <c r="J73" s="1269"/>
      <c r="K73" s="433"/>
      <c r="L73" s="434"/>
    </row>
    <row r="74" spans="1:12" x14ac:dyDescent="0.45">
      <c r="K74" s="5"/>
      <c r="L74" s="5"/>
    </row>
  </sheetData>
  <sheetProtection formatCells="0" sort="0" autoFilter="0"/>
  <mergeCells count="35">
    <mergeCell ref="N6:N7"/>
    <mergeCell ref="K10:L10"/>
    <mergeCell ref="C10:D10"/>
    <mergeCell ref="E10:F10"/>
    <mergeCell ref="G10:H10"/>
    <mergeCell ref="K4:L5"/>
    <mergeCell ref="C9:D9"/>
    <mergeCell ref="I10:J10"/>
    <mergeCell ref="K9:L9"/>
    <mergeCell ref="I11:J11"/>
    <mergeCell ref="K11:L11"/>
    <mergeCell ref="I9:J9"/>
    <mergeCell ref="E9:F9"/>
    <mergeCell ref="C4:D4"/>
    <mergeCell ref="C5:D5"/>
    <mergeCell ref="E4:F5"/>
    <mergeCell ref="G4:H5"/>
    <mergeCell ref="I4:J5"/>
    <mergeCell ref="G9:H9"/>
    <mergeCell ref="B55:J55"/>
    <mergeCell ref="C11:D11"/>
    <mergeCell ref="E11:F11"/>
    <mergeCell ref="G11:H11"/>
    <mergeCell ref="A68:A69"/>
    <mergeCell ref="E68:F68"/>
    <mergeCell ref="G68:H68"/>
    <mergeCell ref="I68:J68"/>
    <mergeCell ref="A60:A61"/>
    <mergeCell ref="A64:A65"/>
    <mergeCell ref="E60:F60"/>
    <mergeCell ref="G60:H60"/>
    <mergeCell ref="E64:F64"/>
    <mergeCell ref="G64:H64"/>
    <mergeCell ref="I64:J64"/>
    <mergeCell ref="I60:J60"/>
  </mergeCells>
  <phoneticPr fontId="28" type="noConversion"/>
  <dataValidations xWindow="1053" yWindow="783" count="5">
    <dataValidation type="date" operator="greaterThan" allowBlank="1" showInputMessage="1" showErrorMessage="1" errorTitle="Valid date" error="Please enter a valid date." sqref="C10:J11" xr:uid="{00000000-0002-0000-3400-000001000000}">
      <formula1>6576</formula1>
    </dataValidation>
    <dataValidation type="textLength" operator="lessThanOrEqual" allowBlank="1" showInputMessage="1" showErrorMessage="1" errorTitle="Character limit" error="Maximum of 250 characters allowed" promptTitle="Character limit" prompt="Maximum of 250 characters allowed" sqref="C9:J9" xr:uid="{00000000-0002-0000-3400-000003000000}">
      <formula1>250</formula1>
    </dataValidation>
    <dataValidation type="list" allowBlank="1" showInputMessage="1" showErrorMessage="1" sqref="C68 C60 C64" xr:uid="{64772F78-8B3B-48B6-9402-E9E186F882BC}">
      <formula1>T11_dropdown</formula1>
    </dataValidation>
    <dataValidation type="textLength" operator="lessThanOrEqual" allowBlank="1" showInputMessage="1" showErrorMessage="1" promptTitle="Character limit" prompt="Maximum of 1,000 characters allowed" sqref="B62 B73 B66 B70" xr:uid="{2B8A52BB-1F3E-4A56-9ED3-3223C00EAA7D}">
      <formula1>1000</formula1>
    </dataValidation>
    <dataValidation type="textLength" operator="lessThanOrEqual" allowBlank="1" showInputMessage="1" showErrorMessage="1" promptTitle="Character limit" prompt="Maximum of 500 characters allowed" sqref="B33 B41 B50" xr:uid="{54062B7A-EECF-4DA8-9C45-29723E94286B}">
      <formula1>500</formula1>
    </dataValidation>
  </dataValidations>
  <pageMargins left="0.70866141732283472" right="0.70866141732283472" top="0.74803149606299213" bottom="0.74803149606299213" header="0.31496062992125984" footer="0.31496062992125984"/>
  <pageSetup paperSize="9" scale="39" fitToHeight="3" orientation="landscape" r:id="rId1"/>
  <rowBreaks count="2" manualBreakCount="2">
    <brk id="58" max="13" man="1"/>
    <brk id="73" max="1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1">
    <pageSetUpPr fitToPage="1"/>
  </sheetPr>
  <dimension ref="A1:M20"/>
  <sheetViews>
    <sheetView showGridLines="0" zoomScaleNormal="100" workbookViewId="0">
      <pane xSplit="2" ySplit="7" topLeftCell="C8" activePane="bottomRight" state="frozen"/>
      <selection pane="topRight" activeCell="F78" sqref="F78"/>
      <selection pane="bottomLeft" activeCell="F78" sqref="F78"/>
      <selection pane="bottomRight"/>
    </sheetView>
  </sheetViews>
  <sheetFormatPr defaultColWidth="9" defaultRowHeight="12.75" x14ac:dyDescent="0.35"/>
  <cols>
    <col min="1" max="1" width="5.86328125" style="2" customWidth="1"/>
    <col min="2" max="2" width="31.265625" style="1" customWidth="1"/>
    <col min="3" max="13" width="15.86328125" style="1" customWidth="1"/>
    <col min="14" max="16384" width="9" style="1"/>
  </cols>
  <sheetData>
    <row r="1" spans="1:13" customFormat="1" ht="15.75" customHeight="1" x14ac:dyDescent="0.45">
      <c r="A1" s="1474" t="s">
        <v>34</v>
      </c>
      <c r="B1" s="1474"/>
      <c r="C1" s="841"/>
      <c r="D1" s="841"/>
      <c r="E1" s="841"/>
      <c r="F1" s="841"/>
      <c r="G1" s="841"/>
      <c r="H1" s="841"/>
      <c r="I1" s="1247"/>
      <c r="J1" s="1247"/>
      <c r="K1" s="1247"/>
      <c r="L1" s="1247"/>
    </row>
    <row r="2" spans="1:13" customFormat="1" ht="14.25" x14ac:dyDescent="0.45">
      <c r="A2" s="1473" t="s">
        <v>35</v>
      </c>
      <c r="B2" s="1472"/>
      <c r="C2" s="841"/>
      <c r="D2" s="841"/>
      <c r="E2" s="841"/>
      <c r="F2" s="841"/>
      <c r="G2" s="841"/>
      <c r="H2" s="841"/>
      <c r="I2" s="1248"/>
      <c r="J2" s="1248"/>
      <c r="K2" s="1247"/>
      <c r="L2" s="1247"/>
    </row>
    <row r="3" spans="1:13" customFormat="1" ht="14.25" x14ac:dyDescent="0.45">
      <c r="A3" s="1473"/>
      <c r="B3" s="1472"/>
      <c r="C3" s="841"/>
      <c r="D3" s="841"/>
      <c r="E3" s="841"/>
      <c r="F3" s="841"/>
      <c r="G3" s="841"/>
      <c r="H3" s="841"/>
      <c r="I3" s="1248"/>
      <c r="J3" s="1248"/>
      <c r="K3" s="1247"/>
      <c r="L3" s="1247"/>
    </row>
    <row r="4" spans="1:13" ht="15" x14ac:dyDescent="0.4">
      <c r="A4" s="23" t="s">
        <v>869</v>
      </c>
      <c r="B4" s="24"/>
      <c r="C4" s="35"/>
      <c r="D4" s="1670" t="s">
        <v>398</v>
      </c>
      <c r="E4" s="1670"/>
      <c r="F4" s="1670"/>
      <c r="G4" s="1670"/>
      <c r="H4" s="1670"/>
      <c r="I4" s="1670"/>
      <c r="J4" s="1670"/>
      <c r="K4" s="1670"/>
      <c r="L4" s="1670"/>
      <c r="M4" s="1671"/>
    </row>
    <row r="5" spans="1:13" ht="15" x14ac:dyDescent="0.4">
      <c r="A5" s="25"/>
      <c r="B5" s="26"/>
      <c r="C5" s="36"/>
      <c r="D5" s="36"/>
      <c r="E5" s="36"/>
      <c r="F5" s="36"/>
      <c r="G5" s="36"/>
      <c r="H5" s="38" t="s">
        <v>870</v>
      </c>
      <c r="I5" s="36"/>
      <c r="J5" s="36"/>
      <c r="K5" s="36"/>
      <c r="L5" s="36"/>
      <c r="M5" s="37"/>
    </row>
    <row r="6" spans="1:13" ht="15" x14ac:dyDescent="0.4">
      <c r="A6" s="27"/>
      <c r="B6" s="26"/>
      <c r="C6" s="28">
        <v>1</v>
      </c>
      <c r="D6" s="28">
        <v>2</v>
      </c>
      <c r="E6" s="28">
        <v>3</v>
      </c>
      <c r="F6" s="28">
        <v>4</v>
      </c>
      <c r="G6" s="29">
        <v>5</v>
      </c>
      <c r="H6" s="29">
        <v>6</v>
      </c>
      <c r="I6" s="29">
        <v>7</v>
      </c>
      <c r="J6" s="29">
        <v>8</v>
      </c>
      <c r="K6" s="28">
        <v>9</v>
      </c>
      <c r="L6" s="28">
        <v>10</v>
      </c>
      <c r="M6" s="30">
        <v>11</v>
      </c>
    </row>
    <row r="7" spans="1:13" ht="39.75" x14ac:dyDescent="0.4">
      <c r="A7" s="31"/>
      <c r="B7" s="32"/>
      <c r="C7" s="127" t="s">
        <v>156</v>
      </c>
      <c r="D7" s="127" t="s">
        <v>871</v>
      </c>
      <c r="E7" s="127" t="s">
        <v>872</v>
      </c>
      <c r="F7" s="127" t="s">
        <v>873</v>
      </c>
      <c r="G7" s="127" t="s">
        <v>874</v>
      </c>
      <c r="H7" s="127" t="s">
        <v>875</v>
      </c>
      <c r="I7" s="127" t="s">
        <v>876</v>
      </c>
      <c r="J7" s="127" t="s">
        <v>877</v>
      </c>
      <c r="K7" s="33" t="s">
        <v>878</v>
      </c>
      <c r="L7" s="33" t="s">
        <v>879</v>
      </c>
      <c r="M7" s="34" t="s">
        <v>880</v>
      </c>
    </row>
    <row r="8" spans="1:13" ht="15" customHeight="1" x14ac:dyDescent="0.35">
      <c r="A8" s="1192">
        <v>1</v>
      </c>
      <c r="B8" s="1193" t="s">
        <v>376</v>
      </c>
      <c r="C8" s="938" t="s">
        <v>81</v>
      </c>
      <c r="D8" s="938" t="s">
        <v>81</v>
      </c>
      <c r="E8" s="938" t="s">
        <v>81</v>
      </c>
      <c r="F8" s="938" t="s">
        <v>81</v>
      </c>
      <c r="G8" s="938" t="s">
        <v>81</v>
      </c>
      <c r="H8" s="938" t="s">
        <v>81</v>
      </c>
      <c r="I8" s="938" t="s">
        <v>81</v>
      </c>
      <c r="J8" s="938" t="s">
        <v>81</v>
      </c>
      <c r="K8" s="938" t="s">
        <v>81</v>
      </c>
      <c r="L8" s="938" t="s">
        <v>81</v>
      </c>
      <c r="M8" s="1194" t="s">
        <v>81</v>
      </c>
    </row>
    <row r="9" spans="1:13" ht="15" customHeight="1" x14ac:dyDescent="0.35">
      <c r="A9" s="59" t="s">
        <v>115</v>
      </c>
      <c r="B9" s="1088" t="s">
        <v>881</v>
      </c>
      <c r="C9" s="916">
        <v>0</v>
      </c>
      <c r="D9" s="1195">
        <v>0</v>
      </c>
      <c r="E9" s="1195">
        <v>0</v>
      </c>
      <c r="F9" s="1195">
        <v>0</v>
      </c>
      <c r="G9" s="1195">
        <v>0</v>
      </c>
      <c r="H9" s="1195">
        <v>0</v>
      </c>
      <c r="I9" s="1195">
        <v>0</v>
      </c>
      <c r="J9" s="1195">
        <v>0</v>
      </c>
      <c r="K9" s="916">
        <v>0</v>
      </c>
      <c r="L9" s="916">
        <v>0</v>
      </c>
      <c r="M9" s="1196">
        <f>SUM(C9:L9)</f>
        <v>0</v>
      </c>
    </row>
    <row r="10" spans="1:13" ht="15" customHeight="1" x14ac:dyDescent="0.35">
      <c r="A10" s="61" t="s">
        <v>118</v>
      </c>
      <c r="B10" s="1089" t="s">
        <v>882</v>
      </c>
      <c r="C10" s="924">
        <v>0</v>
      </c>
      <c r="D10" s="1197">
        <v>0</v>
      </c>
      <c r="E10" s="1197">
        <v>0</v>
      </c>
      <c r="F10" s="1197">
        <v>0</v>
      </c>
      <c r="G10" s="1197">
        <v>0</v>
      </c>
      <c r="H10" s="1197">
        <v>0</v>
      </c>
      <c r="I10" s="1197">
        <v>0</v>
      </c>
      <c r="J10" s="1197">
        <v>0</v>
      </c>
      <c r="K10" s="924">
        <v>0</v>
      </c>
      <c r="L10" s="924">
        <v>0</v>
      </c>
      <c r="M10" s="1198">
        <f>SUM(C10:L10)</f>
        <v>0</v>
      </c>
    </row>
    <row r="11" spans="1:13" ht="15" customHeight="1" x14ac:dyDescent="0.35">
      <c r="A11" s="62"/>
      <c r="B11" s="1201"/>
      <c r="C11" s="928"/>
      <c r="D11" s="1199"/>
      <c r="E11" s="1199"/>
      <c r="F11" s="1199"/>
      <c r="G11" s="1199"/>
      <c r="H11" s="1199"/>
      <c r="I11" s="1199"/>
      <c r="J11" s="1199"/>
      <c r="K11" s="928"/>
      <c r="L11" s="928"/>
      <c r="M11" s="1200"/>
    </row>
    <row r="12" spans="1:13" ht="15" customHeight="1" x14ac:dyDescent="0.35">
      <c r="A12" s="45">
        <v>2</v>
      </c>
      <c r="B12" s="906" t="s">
        <v>378</v>
      </c>
      <c r="C12" s="324" t="s">
        <v>81</v>
      </c>
      <c r="D12" s="324" t="s">
        <v>81</v>
      </c>
      <c r="E12" s="324" t="s">
        <v>81</v>
      </c>
      <c r="F12" s="324" t="s">
        <v>81</v>
      </c>
      <c r="G12" s="324" t="s">
        <v>81</v>
      </c>
      <c r="H12" s="324" t="s">
        <v>81</v>
      </c>
      <c r="I12" s="324" t="s">
        <v>81</v>
      </c>
      <c r="J12" s="324" t="s">
        <v>81</v>
      </c>
      <c r="K12" s="324" t="s">
        <v>81</v>
      </c>
      <c r="L12" s="324" t="s">
        <v>81</v>
      </c>
      <c r="M12" s="325" t="s">
        <v>81</v>
      </c>
    </row>
    <row r="13" spans="1:13" ht="15" customHeight="1" x14ac:dyDescent="0.35">
      <c r="A13" s="59" t="s">
        <v>141</v>
      </c>
      <c r="B13" s="1088" t="s">
        <v>881</v>
      </c>
      <c r="C13" s="916">
        <v>0</v>
      </c>
      <c r="D13" s="1195">
        <v>0</v>
      </c>
      <c r="E13" s="1195">
        <v>0</v>
      </c>
      <c r="F13" s="1195">
        <v>0</v>
      </c>
      <c r="G13" s="1195">
        <v>0</v>
      </c>
      <c r="H13" s="1195">
        <v>0</v>
      </c>
      <c r="I13" s="1195">
        <v>0</v>
      </c>
      <c r="J13" s="1195">
        <v>0</v>
      </c>
      <c r="K13" s="916">
        <v>0</v>
      </c>
      <c r="L13" s="916">
        <v>0</v>
      </c>
      <c r="M13" s="1196">
        <f>SUM(C13:L13)</f>
        <v>0</v>
      </c>
    </row>
    <row r="14" spans="1:13" ht="15" customHeight="1" x14ac:dyDescent="0.35">
      <c r="A14" s="61" t="s">
        <v>143</v>
      </c>
      <c r="B14" s="1089" t="s">
        <v>882</v>
      </c>
      <c r="C14" s="924">
        <v>0</v>
      </c>
      <c r="D14" s="1197">
        <v>0</v>
      </c>
      <c r="E14" s="1197">
        <v>0</v>
      </c>
      <c r="F14" s="1197">
        <v>0</v>
      </c>
      <c r="G14" s="1197">
        <v>0</v>
      </c>
      <c r="H14" s="1197">
        <v>0</v>
      </c>
      <c r="I14" s="1197">
        <v>0</v>
      </c>
      <c r="J14" s="1197">
        <v>0</v>
      </c>
      <c r="K14" s="924">
        <v>0</v>
      </c>
      <c r="L14" s="924">
        <v>0</v>
      </c>
      <c r="M14" s="1198">
        <f>SUM(C14:L14)</f>
        <v>0</v>
      </c>
    </row>
    <row r="15" spans="1:13" ht="15" customHeight="1" x14ac:dyDescent="0.35">
      <c r="A15" s="62"/>
      <c r="B15" s="976"/>
      <c r="C15" s="928"/>
      <c r="D15" s="1199"/>
      <c r="E15" s="1199"/>
      <c r="F15" s="1199"/>
      <c r="G15" s="1199"/>
      <c r="H15" s="1199"/>
      <c r="I15" s="1199"/>
      <c r="J15" s="1199"/>
      <c r="K15" s="928"/>
      <c r="L15" s="928"/>
      <c r="M15" s="1200"/>
    </row>
    <row r="16" spans="1:13" ht="15" customHeight="1" x14ac:dyDescent="0.35">
      <c r="A16" s="45">
        <v>3</v>
      </c>
      <c r="B16" s="906" t="s">
        <v>883</v>
      </c>
      <c r="C16" s="324" t="s">
        <v>81</v>
      </c>
      <c r="D16" s="324" t="s">
        <v>81</v>
      </c>
      <c r="E16" s="324" t="s">
        <v>81</v>
      </c>
      <c r="F16" s="324" t="s">
        <v>81</v>
      </c>
      <c r="G16" s="324" t="s">
        <v>81</v>
      </c>
      <c r="H16" s="324" t="s">
        <v>81</v>
      </c>
      <c r="I16" s="324" t="s">
        <v>81</v>
      </c>
      <c r="J16" s="324" t="s">
        <v>81</v>
      </c>
      <c r="K16" s="324" t="s">
        <v>81</v>
      </c>
      <c r="L16" s="324" t="s">
        <v>81</v>
      </c>
      <c r="M16" s="325" t="s">
        <v>81</v>
      </c>
    </row>
    <row r="17" spans="1:13" ht="15" customHeight="1" x14ac:dyDescent="0.35">
      <c r="A17" s="59" t="s">
        <v>213</v>
      </c>
      <c r="B17" s="1088" t="s">
        <v>881</v>
      </c>
      <c r="C17" s="916">
        <v>0</v>
      </c>
      <c r="D17" s="1195">
        <v>0</v>
      </c>
      <c r="E17" s="1195">
        <v>0</v>
      </c>
      <c r="F17" s="1195">
        <v>0</v>
      </c>
      <c r="G17" s="1195">
        <v>0</v>
      </c>
      <c r="H17" s="1195">
        <v>0</v>
      </c>
      <c r="I17" s="1195">
        <v>0</v>
      </c>
      <c r="J17" s="1195">
        <v>0</v>
      </c>
      <c r="K17" s="916">
        <v>0</v>
      </c>
      <c r="L17" s="916">
        <v>0</v>
      </c>
      <c r="M17" s="1196">
        <f>SUM(C17:L17)</f>
        <v>0</v>
      </c>
    </row>
    <row r="18" spans="1:13" ht="15" customHeight="1" x14ac:dyDescent="0.35">
      <c r="A18" s="61" t="s">
        <v>215</v>
      </c>
      <c r="B18" s="1089" t="s">
        <v>882</v>
      </c>
      <c r="C18" s="924">
        <v>0</v>
      </c>
      <c r="D18" s="1197">
        <v>0</v>
      </c>
      <c r="E18" s="1197">
        <v>0</v>
      </c>
      <c r="F18" s="1197">
        <v>0</v>
      </c>
      <c r="G18" s="1197">
        <v>0</v>
      </c>
      <c r="H18" s="1197">
        <v>0</v>
      </c>
      <c r="I18" s="1197">
        <v>0</v>
      </c>
      <c r="J18" s="1197">
        <v>0</v>
      </c>
      <c r="K18" s="924">
        <v>0</v>
      </c>
      <c r="L18" s="924">
        <v>0</v>
      </c>
      <c r="M18" s="1198">
        <f>SUM(C18:L18)</f>
        <v>0</v>
      </c>
    </row>
    <row r="19" spans="1:13" ht="15" customHeight="1" x14ac:dyDescent="0.35">
      <c r="A19" s="62"/>
      <c r="B19" s="976"/>
      <c r="C19" s="928"/>
      <c r="D19" s="1199"/>
      <c r="E19" s="1199"/>
      <c r="F19" s="1199"/>
      <c r="G19" s="1199"/>
      <c r="H19" s="1199"/>
      <c r="I19" s="1199"/>
      <c r="J19" s="1199"/>
      <c r="K19" s="928"/>
      <c r="L19" s="928"/>
      <c r="M19" s="1200"/>
    </row>
    <row r="20" spans="1:13" ht="15" customHeight="1" x14ac:dyDescent="0.35">
      <c r="A20" s="97">
        <v>4</v>
      </c>
      <c r="B20" s="907" t="s">
        <v>884</v>
      </c>
      <c r="C20" s="1036">
        <f>SUM(C9:C10,C13:C14,C17:C18)</f>
        <v>0</v>
      </c>
      <c r="D20" s="1036">
        <f t="shared" ref="D20:M20" si="0">SUM(D9:D10,D13:D14,D17:D18)</f>
        <v>0</v>
      </c>
      <c r="E20" s="1036">
        <f t="shared" si="0"/>
        <v>0</v>
      </c>
      <c r="F20" s="1036">
        <f t="shared" si="0"/>
        <v>0</v>
      </c>
      <c r="G20" s="1036">
        <f t="shared" si="0"/>
        <v>0</v>
      </c>
      <c r="H20" s="1036">
        <f t="shared" si="0"/>
        <v>0</v>
      </c>
      <c r="I20" s="1036">
        <f t="shared" si="0"/>
        <v>0</v>
      </c>
      <c r="J20" s="1036">
        <f t="shared" si="0"/>
        <v>0</v>
      </c>
      <c r="K20" s="1036">
        <f t="shared" si="0"/>
        <v>0</v>
      </c>
      <c r="L20" s="1036">
        <f t="shared" si="0"/>
        <v>0</v>
      </c>
      <c r="M20" s="1036">
        <f t="shared" si="0"/>
        <v>0</v>
      </c>
    </row>
  </sheetData>
  <sheetProtection formatCells="0" sort="0" autoFilter="0"/>
  <mergeCells count="1">
    <mergeCell ref="D4:M4"/>
  </mergeCells>
  <phoneticPr fontId="28" type="noConversion"/>
  <pageMargins left="0.70866141732283472" right="0.70866141732283472" top="0.74803149606299213" bottom="0.74803149606299213" header="0.31496062992125984" footer="0.31496062992125984"/>
  <pageSetup paperSize="9" scale="6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4">
    <pageSetUpPr fitToPage="1"/>
  </sheetPr>
  <dimension ref="A1:T59"/>
  <sheetViews>
    <sheetView showGridLines="0" zoomScaleNormal="100" workbookViewId="0">
      <pane xSplit="1" ySplit="8" topLeftCell="B9" activePane="bottomRight" state="frozen"/>
      <selection pane="topRight"/>
      <selection pane="bottomLeft"/>
      <selection pane="bottomRight"/>
    </sheetView>
  </sheetViews>
  <sheetFormatPr defaultColWidth="9" defaultRowHeight="14.25" x14ac:dyDescent="0.45"/>
  <cols>
    <col min="1" max="1" width="5.265625" customWidth="1"/>
    <col min="2" max="2" width="25.86328125" bestFit="1" customWidth="1"/>
    <col min="3" max="3" width="25.86328125" customWidth="1"/>
    <col min="4" max="4" width="31" bestFit="1" customWidth="1"/>
    <col min="5" max="5" width="12" bestFit="1" customWidth="1"/>
    <col min="6" max="6" width="20.86328125" bestFit="1" customWidth="1"/>
    <col min="7" max="7" width="11.86328125" customWidth="1"/>
    <col min="8" max="8" width="11.59765625" customWidth="1"/>
    <col min="9" max="9" width="13.86328125" customWidth="1"/>
    <col min="10" max="10" width="14.59765625" customWidth="1"/>
    <col min="11" max="11" width="13.59765625" customWidth="1"/>
    <col min="12" max="12" width="13" customWidth="1"/>
    <col min="13" max="13" width="11.86328125" customWidth="1"/>
    <col min="15" max="15" width="12.86328125" customWidth="1"/>
    <col min="16" max="16" width="18" customWidth="1"/>
    <col min="17" max="17" width="22" bestFit="1" customWidth="1"/>
    <col min="18" max="18" width="13.265625" customWidth="1"/>
    <col min="19" max="19" width="47" style="164" customWidth="1"/>
    <col min="20" max="20" width="9" customWidth="1"/>
  </cols>
  <sheetData>
    <row r="1" spans="1:20" ht="15.75" customHeight="1" x14ac:dyDescent="0.45">
      <c r="A1" s="1474" t="s">
        <v>34</v>
      </c>
      <c r="B1" s="1474"/>
      <c r="C1" s="841"/>
      <c r="D1" s="841"/>
      <c r="E1" s="841"/>
      <c r="F1" s="841"/>
      <c r="G1" s="841"/>
      <c r="H1" s="841"/>
      <c r="I1" s="1247"/>
      <c r="J1" s="1247"/>
      <c r="K1" s="1247"/>
      <c r="L1" s="1247"/>
      <c r="S1"/>
    </row>
    <row r="2" spans="1:20" x14ac:dyDescent="0.45">
      <c r="A2" s="1473" t="s">
        <v>35</v>
      </c>
      <c r="B2" s="1472"/>
      <c r="C2" s="841"/>
      <c r="D2" s="841"/>
      <c r="E2" s="841"/>
      <c r="F2" s="841"/>
      <c r="G2" s="841"/>
      <c r="H2" s="841"/>
      <c r="I2" s="1248"/>
      <c r="J2" s="1248"/>
      <c r="K2" s="1247"/>
      <c r="L2" s="1247"/>
      <c r="S2"/>
    </row>
    <row r="3" spans="1:20" x14ac:dyDescent="0.45">
      <c r="A3" s="1473"/>
      <c r="B3" s="1472"/>
      <c r="C3" s="841"/>
      <c r="D3" s="841"/>
      <c r="E3" s="841"/>
      <c r="F3" s="841"/>
      <c r="G3" s="841"/>
      <c r="H3" s="841"/>
      <c r="I3" s="1248"/>
      <c r="J3" s="1248"/>
      <c r="K3" s="1247"/>
      <c r="L3" s="1247"/>
      <c r="S3"/>
    </row>
    <row r="4" spans="1:20" ht="15" x14ac:dyDescent="0.45">
      <c r="A4" s="47" t="s">
        <v>885</v>
      </c>
      <c r="B4" s="58"/>
      <c r="C4" s="58"/>
      <c r="D4" s="58"/>
      <c r="E4" s="58"/>
      <c r="F4" s="58"/>
      <c r="G4" s="58"/>
      <c r="H4" s="58"/>
      <c r="I4" s="58"/>
      <c r="J4" s="58"/>
      <c r="K4" s="58"/>
      <c r="L4" s="176"/>
      <c r="M4" s="58"/>
      <c r="N4" s="58"/>
      <c r="O4" s="58"/>
      <c r="P4" s="58"/>
      <c r="Q4" s="58"/>
      <c r="R4" s="58"/>
      <c r="S4" s="183"/>
      <c r="T4" s="178"/>
    </row>
    <row r="5" spans="1:20" ht="15" x14ac:dyDescent="0.45">
      <c r="A5" s="89"/>
      <c r="B5" s="1627" t="s">
        <v>886</v>
      </c>
      <c r="C5" s="1627"/>
      <c r="D5" s="1627"/>
      <c r="E5" s="1627"/>
      <c r="F5" s="1627"/>
      <c r="G5" s="1627"/>
      <c r="H5" s="1627"/>
      <c r="I5" s="1627"/>
      <c r="J5" s="1627"/>
      <c r="K5" s="1627"/>
      <c r="L5" s="1627"/>
      <c r="M5" s="1627"/>
      <c r="N5" s="1627"/>
      <c r="O5" s="1627"/>
      <c r="P5" s="1627"/>
      <c r="Q5" s="1627"/>
      <c r="R5" s="1627"/>
      <c r="S5" s="1628"/>
      <c r="T5" s="178"/>
    </row>
    <row r="6" spans="1:20" ht="28.5" customHeight="1" x14ac:dyDescent="0.45">
      <c r="A6" s="1672"/>
      <c r="B6" s="1674" t="s">
        <v>887</v>
      </c>
      <c r="C6" s="1583" t="s">
        <v>888</v>
      </c>
      <c r="D6" s="1674" t="s">
        <v>889</v>
      </c>
      <c r="E6" s="1676" t="s">
        <v>890</v>
      </c>
      <c r="F6" s="1677"/>
      <c r="G6" s="1675" t="s">
        <v>891</v>
      </c>
      <c r="H6" s="1675"/>
      <c r="I6" s="1674" t="s">
        <v>892</v>
      </c>
      <c r="J6" s="1674" t="s">
        <v>893</v>
      </c>
      <c r="K6" s="1674" t="s">
        <v>894</v>
      </c>
      <c r="L6" s="1674" t="s">
        <v>895</v>
      </c>
      <c r="M6" s="1675" t="s">
        <v>896</v>
      </c>
      <c r="N6" s="1675"/>
      <c r="O6" s="1583" t="s">
        <v>897</v>
      </c>
      <c r="P6" s="1674" t="s">
        <v>898</v>
      </c>
      <c r="Q6" s="1674" t="s">
        <v>899</v>
      </c>
      <c r="R6" s="1674" t="s">
        <v>900</v>
      </c>
      <c r="S6" s="1678" t="s">
        <v>901</v>
      </c>
      <c r="T6" s="179"/>
    </row>
    <row r="7" spans="1:20" ht="66.400000000000006" x14ac:dyDescent="0.45">
      <c r="A7" s="1673"/>
      <c r="B7" s="1583"/>
      <c r="C7" s="1614"/>
      <c r="D7" s="1583"/>
      <c r="E7" s="1480" t="s">
        <v>902</v>
      </c>
      <c r="F7" s="1480" t="s">
        <v>903</v>
      </c>
      <c r="G7" s="1488" t="s">
        <v>904</v>
      </c>
      <c r="H7" s="1488" t="s">
        <v>905</v>
      </c>
      <c r="I7" s="1583"/>
      <c r="J7" s="1583"/>
      <c r="K7" s="1583"/>
      <c r="L7" s="1583"/>
      <c r="M7" s="1488" t="s">
        <v>904</v>
      </c>
      <c r="N7" s="1488" t="s">
        <v>905</v>
      </c>
      <c r="O7" s="1614"/>
      <c r="P7" s="1583"/>
      <c r="Q7" s="1583"/>
      <c r="R7" s="1583"/>
      <c r="S7" s="1623"/>
      <c r="T7" s="179"/>
    </row>
    <row r="8" spans="1:20" x14ac:dyDescent="0.45">
      <c r="A8" s="138" t="s">
        <v>409</v>
      </c>
      <c r="B8" s="462"/>
      <c r="C8" s="744"/>
      <c r="D8" s="744"/>
      <c r="E8" s="744"/>
      <c r="F8" s="745"/>
      <c r="G8" s="746"/>
      <c r="H8" s="150"/>
      <c r="I8" s="743">
        <f>SUM(I9:I58)</f>
        <v>0</v>
      </c>
      <c r="J8" s="139">
        <f>SUM(J9:J58)</f>
        <v>0</v>
      </c>
      <c r="K8" s="747">
        <f>SUM(K9:K58)</f>
        <v>0</v>
      </c>
      <c r="L8" s="462"/>
      <c r="M8" s="746"/>
      <c r="N8" s="744"/>
      <c r="O8" s="744"/>
      <c r="P8" s="748"/>
      <c r="Q8" s="744"/>
      <c r="R8" s="749"/>
      <c r="S8" s="750"/>
      <c r="T8" s="180"/>
    </row>
    <row r="9" spans="1:20" x14ac:dyDescent="0.45">
      <c r="A9" s="64">
        <v>1</v>
      </c>
      <c r="B9" s="1349"/>
      <c r="C9" s="1349"/>
      <c r="D9" s="1350"/>
      <c r="E9" s="1351"/>
      <c r="F9" s="1352"/>
      <c r="G9" s="1351"/>
      <c r="H9" s="1353"/>
      <c r="I9" s="1354"/>
      <c r="J9" s="1354"/>
      <c r="K9" s="1354"/>
      <c r="L9" s="452"/>
      <c r="M9" s="1351"/>
      <c r="N9" s="1353"/>
      <c r="O9" s="1350"/>
      <c r="P9" s="1354"/>
      <c r="Q9" s="839"/>
      <c r="R9" s="1469"/>
      <c r="S9" s="1230"/>
      <c r="T9" s="181"/>
    </row>
    <row r="10" spans="1:20" x14ac:dyDescent="0.45">
      <c r="A10" s="357">
        <v>2</v>
      </c>
      <c r="B10" s="359"/>
      <c r="C10" s="359"/>
      <c r="D10" s="359"/>
      <c r="E10" s="848"/>
      <c r="F10" s="846"/>
      <c r="G10" s="359"/>
      <c r="H10" s="1216"/>
      <c r="I10" s="851"/>
      <c r="J10" s="851"/>
      <c r="K10" s="851"/>
      <c r="L10" s="450"/>
      <c r="M10" s="359"/>
      <c r="N10" s="1217"/>
      <c r="O10" s="360"/>
      <c r="P10" s="851"/>
      <c r="Q10" s="359"/>
      <c r="R10" s="1469"/>
      <c r="S10" s="1230"/>
      <c r="T10" s="181"/>
    </row>
    <row r="11" spans="1:20" x14ac:dyDescent="0.45">
      <c r="A11" s="357">
        <v>3</v>
      </c>
      <c r="B11" s="359"/>
      <c r="C11" s="359"/>
      <c r="D11" s="359"/>
      <c r="E11" s="848"/>
      <c r="F11" s="846"/>
      <c r="G11" s="359"/>
      <c r="H11" s="1216"/>
      <c r="I11" s="851"/>
      <c r="J11" s="851"/>
      <c r="K11" s="851"/>
      <c r="L11" s="450"/>
      <c r="M11" s="359"/>
      <c r="N11" s="1217"/>
      <c r="O11" s="360"/>
      <c r="P11" s="851"/>
      <c r="Q11" s="359"/>
      <c r="R11" s="1469"/>
      <c r="S11" s="1230"/>
      <c r="T11" s="181"/>
    </row>
    <row r="12" spans="1:20" x14ac:dyDescent="0.45">
      <c r="A12" s="357">
        <v>4</v>
      </c>
      <c r="B12" s="361"/>
      <c r="C12" s="361"/>
      <c r="D12" s="361"/>
      <c r="E12" s="848"/>
      <c r="F12" s="846"/>
      <c r="G12" s="361"/>
      <c r="H12" s="1217"/>
      <c r="I12" s="851"/>
      <c r="J12" s="851"/>
      <c r="K12" s="851"/>
      <c r="L12" s="451"/>
      <c r="M12" s="361"/>
      <c r="N12" s="1217"/>
      <c r="O12" s="362"/>
      <c r="P12" s="851"/>
      <c r="Q12" s="359"/>
      <c r="R12" s="1469"/>
      <c r="S12" s="1230"/>
      <c r="T12" s="181"/>
    </row>
    <row r="13" spans="1:20" x14ac:dyDescent="0.45">
      <c r="A13" s="357">
        <v>5</v>
      </c>
      <c r="B13" s="361"/>
      <c r="C13" s="361"/>
      <c r="D13" s="361"/>
      <c r="E13" s="848"/>
      <c r="F13" s="846"/>
      <c r="G13" s="361"/>
      <c r="H13" s="1217"/>
      <c r="I13" s="851"/>
      <c r="J13" s="851"/>
      <c r="K13" s="851"/>
      <c r="L13" s="451"/>
      <c r="M13" s="361"/>
      <c r="N13" s="1217"/>
      <c r="O13" s="362"/>
      <c r="P13" s="851"/>
      <c r="Q13" s="359"/>
      <c r="R13" s="1469"/>
      <c r="S13" s="1230"/>
      <c r="T13" s="181"/>
    </row>
    <row r="14" spans="1:20" x14ac:dyDescent="0.45">
      <c r="A14" s="357">
        <v>6</v>
      </c>
      <c r="B14" s="359"/>
      <c r="C14" s="359"/>
      <c r="D14" s="359"/>
      <c r="E14" s="848"/>
      <c r="F14" s="846"/>
      <c r="G14" s="359"/>
      <c r="H14" s="1216"/>
      <c r="I14" s="851"/>
      <c r="J14" s="851"/>
      <c r="K14" s="851"/>
      <c r="L14" s="450"/>
      <c r="M14" s="359"/>
      <c r="N14" s="1217"/>
      <c r="O14" s="360"/>
      <c r="P14" s="851"/>
      <c r="Q14" s="359"/>
      <c r="R14" s="1469"/>
      <c r="S14" s="1230"/>
      <c r="T14" s="181"/>
    </row>
    <row r="15" spans="1:20" x14ac:dyDescent="0.45">
      <c r="A15" s="357">
        <v>7</v>
      </c>
      <c r="B15" s="359"/>
      <c r="C15" s="359"/>
      <c r="D15" s="359"/>
      <c r="E15" s="848"/>
      <c r="F15" s="846"/>
      <c r="G15" s="359"/>
      <c r="H15" s="1216"/>
      <c r="I15" s="851"/>
      <c r="J15" s="851"/>
      <c r="K15" s="851"/>
      <c r="L15" s="450"/>
      <c r="M15" s="359"/>
      <c r="N15" s="1217"/>
      <c r="O15" s="360"/>
      <c r="P15" s="851"/>
      <c r="Q15" s="359"/>
      <c r="R15" s="1469"/>
      <c r="S15" s="1230"/>
      <c r="T15" s="181"/>
    </row>
    <row r="16" spans="1:20" x14ac:dyDescent="0.45">
      <c r="A16" s="357">
        <v>8</v>
      </c>
      <c r="B16" s="359"/>
      <c r="C16" s="359"/>
      <c r="D16" s="359"/>
      <c r="E16" s="848"/>
      <c r="F16" s="846"/>
      <c r="G16" s="359"/>
      <c r="H16" s="1216"/>
      <c r="I16" s="851"/>
      <c r="J16" s="851"/>
      <c r="K16" s="851"/>
      <c r="L16" s="450"/>
      <c r="M16" s="359"/>
      <c r="N16" s="1217"/>
      <c r="O16" s="360"/>
      <c r="P16" s="851"/>
      <c r="Q16" s="359"/>
      <c r="R16" s="1469"/>
      <c r="S16" s="1230"/>
      <c r="T16" s="181"/>
    </row>
    <row r="17" spans="1:20" x14ac:dyDescent="0.45">
      <c r="A17" s="357">
        <v>9</v>
      </c>
      <c r="B17" s="359"/>
      <c r="C17" s="359"/>
      <c r="D17" s="359"/>
      <c r="E17" s="848"/>
      <c r="F17" s="846"/>
      <c r="G17" s="359"/>
      <c r="H17" s="1216"/>
      <c r="I17" s="851"/>
      <c r="J17" s="851"/>
      <c r="K17" s="851"/>
      <c r="L17" s="450"/>
      <c r="M17" s="359"/>
      <c r="N17" s="1217"/>
      <c r="O17" s="360"/>
      <c r="P17" s="851"/>
      <c r="Q17" s="359"/>
      <c r="R17" s="1469"/>
      <c r="S17" s="1230"/>
      <c r="T17" s="181"/>
    </row>
    <row r="18" spans="1:20" x14ac:dyDescent="0.45">
      <c r="A18" s="357">
        <v>10</v>
      </c>
      <c r="B18" s="359"/>
      <c r="C18" s="359"/>
      <c r="D18" s="359"/>
      <c r="E18" s="848"/>
      <c r="F18" s="846"/>
      <c r="G18" s="359"/>
      <c r="H18" s="1216"/>
      <c r="I18" s="851"/>
      <c r="J18" s="851"/>
      <c r="K18" s="851"/>
      <c r="L18" s="450"/>
      <c r="M18" s="359"/>
      <c r="N18" s="1217"/>
      <c r="O18" s="360"/>
      <c r="P18" s="851"/>
      <c r="Q18" s="359"/>
      <c r="R18" s="1469"/>
      <c r="S18" s="1230"/>
      <c r="T18" s="181"/>
    </row>
    <row r="19" spans="1:20" x14ac:dyDescent="0.45">
      <c r="A19" s="357">
        <v>11</v>
      </c>
      <c r="B19" s="359"/>
      <c r="C19" s="359"/>
      <c r="D19" s="359"/>
      <c r="E19" s="848"/>
      <c r="F19" s="846"/>
      <c r="G19" s="359"/>
      <c r="H19" s="1216"/>
      <c r="I19" s="851"/>
      <c r="J19" s="851"/>
      <c r="K19" s="851"/>
      <c r="L19" s="450"/>
      <c r="M19" s="359"/>
      <c r="N19" s="1217"/>
      <c r="O19" s="360"/>
      <c r="P19" s="851"/>
      <c r="Q19" s="359"/>
      <c r="R19" s="1469"/>
      <c r="S19" s="1230"/>
      <c r="T19" s="181"/>
    </row>
    <row r="20" spans="1:20" x14ac:dyDescent="0.45">
      <c r="A20" s="357">
        <v>12</v>
      </c>
      <c r="B20" s="363"/>
      <c r="C20" s="363"/>
      <c r="D20" s="363"/>
      <c r="E20" s="848"/>
      <c r="F20" s="846"/>
      <c r="G20" s="363"/>
      <c r="H20" s="1218"/>
      <c r="I20" s="851"/>
      <c r="J20" s="851"/>
      <c r="K20" s="851"/>
      <c r="L20" s="452"/>
      <c r="M20" s="363"/>
      <c r="N20" s="1220"/>
      <c r="O20" s="364"/>
      <c r="P20" s="851"/>
      <c r="Q20" s="363"/>
      <c r="R20" s="1469"/>
      <c r="S20" s="1231"/>
      <c r="T20" s="182"/>
    </row>
    <row r="21" spans="1:20" x14ac:dyDescent="0.45">
      <c r="A21" s="357">
        <v>13</v>
      </c>
      <c r="B21" s="363"/>
      <c r="C21" s="363"/>
      <c r="D21" s="363"/>
      <c r="E21" s="848"/>
      <c r="F21" s="846"/>
      <c r="G21" s="363"/>
      <c r="H21" s="1218"/>
      <c r="I21" s="851"/>
      <c r="J21" s="851"/>
      <c r="K21" s="851"/>
      <c r="L21" s="452"/>
      <c r="M21" s="363"/>
      <c r="N21" s="1220"/>
      <c r="O21" s="364"/>
      <c r="P21" s="851"/>
      <c r="Q21" s="363"/>
      <c r="R21" s="1469"/>
      <c r="S21" s="1231"/>
      <c r="T21" s="182"/>
    </row>
    <row r="22" spans="1:20" x14ac:dyDescent="0.45">
      <c r="A22" s="357">
        <v>14</v>
      </c>
      <c r="B22" s="363"/>
      <c r="C22" s="363"/>
      <c r="D22" s="363"/>
      <c r="E22" s="848"/>
      <c r="F22" s="846"/>
      <c r="G22" s="363"/>
      <c r="H22" s="1218"/>
      <c r="I22" s="851"/>
      <c r="J22" s="851"/>
      <c r="K22" s="851"/>
      <c r="L22" s="452"/>
      <c r="M22" s="363"/>
      <c r="N22" s="1220"/>
      <c r="O22" s="364"/>
      <c r="P22" s="851"/>
      <c r="Q22" s="363"/>
      <c r="R22" s="1469"/>
      <c r="S22" s="1231"/>
      <c r="T22" s="182"/>
    </row>
    <row r="23" spans="1:20" x14ac:dyDescent="0.45">
      <c r="A23" s="357">
        <v>15</v>
      </c>
      <c r="B23" s="363"/>
      <c r="C23" s="363"/>
      <c r="D23" s="363"/>
      <c r="E23" s="848"/>
      <c r="F23" s="846"/>
      <c r="G23" s="363"/>
      <c r="H23" s="1218"/>
      <c r="I23" s="851"/>
      <c r="J23" s="851"/>
      <c r="K23" s="851"/>
      <c r="L23" s="452"/>
      <c r="M23" s="363"/>
      <c r="N23" s="1220"/>
      <c r="O23" s="364"/>
      <c r="P23" s="851"/>
      <c r="Q23" s="363"/>
      <c r="R23" s="1469"/>
      <c r="S23" s="1231"/>
      <c r="T23" s="182"/>
    </row>
    <row r="24" spans="1:20" x14ac:dyDescent="0.45">
      <c r="A24" s="357">
        <v>16</v>
      </c>
      <c r="B24" s="363"/>
      <c r="C24" s="363"/>
      <c r="D24" s="363"/>
      <c r="E24" s="848"/>
      <c r="F24" s="846"/>
      <c r="G24" s="363"/>
      <c r="H24" s="1218"/>
      <c r="I24" s="851"/>
      <c r="J24" s="851"/>
      <c r="K24" s="851"/>
      <c r="L24" s="452"/>
      <c r="M24" s="363"/>
      <c r="N24" s="1220"/>
      <c r="O24" s="364"/>
      <c r="P24" s="851"/>
      <c r="Q24" s="363"/>
      <c r="R24" s="1469"/>
      <c r="S24" s="1231"/>
      <c r="T24" s="182"/>
    </row>
    <row r="25" spans="1:20" x14ac:dyDescent="0.45">
      <c r="A25" s="357">
        <v>17</v>
      </c>
      <c r="B25" s="363"/>
      <c r="C25" s="363"/>
      <c r="D25" s="363"/>
      <c r="E25" s="848"/>
      <c r="F25" s="846"/>
      <c r="G25" s="363"/>
      <c r="H25" s="1218"/>
      <c r="I25" s="851"/>
      <c r="J25" s="851"/>
      <c r="K25" s="851"/>
      <c r="L25" s="452"/>
      <c r="M25" s="363"/>
      <c r="N25" s="1220"/>
      <c r="O25" s="364"/>
      <c r="P25" s="851"/>
      <c r="Q25" s="363"/>
      <c r="R25" s="1469"/>
      <c r="S25" s="1231"/>
      <c r="T25" s="182"/>
    </row>
    <row r="26" spans="1:20" x14ac:dyDescent="0.45">
      <c r="A26" s="357">
        <v>18</v>
      </c>
      <c r="B26" s="363"/>
      <c r="C26" s="363"/>
      <c r="D26" s="363"/>
      <c r="E26" s="848"/>
      <c r="F26" s="846"/>
      <c r="G26" s="363"/>
      <c r="H26" s="1218"/>
      <c r="I26" s="851"/>
      <c r="J26" s="851"/>
      <c r="K26" s="851"/>
      <c r="L26" s="452"/>
      <c r="M26" s="363"/>
      <c r="N26" s="1220"/>
      <c r="O26" s="364"/>
      <c r="P26" s="851"/>
      <c r="Q26" s="363"/>
      <c r="R26" s="1469"/>
      <c r="S26" s="1231"/>
      <c r="T26" s="182"/>
    </row>
    <row r="27" spans="1:20" x14ac:dyDescent="0.45">
      <c r="A27" s="357">
        <v>19</v>
      </c>
      <c r="B27" s="363"/>
      <c r="C27" s="363"/>
      <c r="D27" s="363"/>
      <c r="E27" s="848"/>
      <c r="F27" s="846"/>
      <c r="G27" s="363"/>
      <c r="H27" s="1218"/>
      <c r="I27" s="851"/>
      <c r="J27" s="851"/>
      <c r="K27" s="851"/>
      <c r="L27" s="452"/>
      <c r="M27" s="363"/>
      <c r="N27" s="1220"/>
      <c r="O27" s="364"/>
      <c r="P27" s="851"/>
      <c r="Q27" s="363"/>
      <c r="R27" s="1469"/>
      <c r="S27" s="1231"/>
      <c r="T27" s="182"/>
    </row>
    <row r="28" spans="1:20" x14ac:dyDescent="0.45">
      <c r="A28" s="357">
        <v>20</v>
      </c>
      <c r="B28" s="363"/>
      <c r="C28" s="363"/>
      <c r="D28" s="363"/>
      <c r="E28" s="848"/>
      <c r="F28" s="846"/>
      <c r="G28" s="363"/>
      <c r="H28" s="1218"/>
      <c r="I28" s="851"/>
      <c r="J28" s="851"/>
      <c r="K28" s="851"/>
      <c r="L28" s="452"/>
      <c r="M28" s="363"/>
      <c r="N28" s="1220"/>
      <c r="O28" s="364"/>
      <c r="P28" s="851"/>
      <c r="Q28" s="363"/>
      <c r="R28" s="1469"/>
      <c r="S28" s="1231"/>
      <c r="T28" s="182"/>
    </row>
    <row r="29" spans="1:20" x14ac:dyDescent="0.45">
      <c r="A29" s="357">
        <v>21</v>
      </c>
      <c r="B29" s="363"/>
      <c r="C29" s="363"/>
      <c r="D29" s="363"/>
      <c r="E29" s="848"/>
      <c r="F29" s="846"/>
      <c r="G29" s="363"/>
      <c r="H29" s="1218"/>
      <c r="I29" s="851"/>
      <c r="J29" s="851"/>
      <c r="K29" s="851"/>
      <c r="L29" s="452"/>
      <c r="M29" s="363"/>
      <c r="N29" s="1220"/>
      <c r="O29" s="364"/>
      <c r="P29" s="851"/>
      <c r="Q29" s="363"/>
      <c r="R29" s="1469"/>
      <c r="S29" s="1231"/>
      <c r="T29" s="182"/>
    </row>
    <row r="30" spans="1:20" x14ac:dyDescent="0.45">
      <c r="A30" s="357">
        <v>22</v>
      </c>
      <c r="B30" s="363"/>
      <c r="C30" s="363"/>
      <c r="D30" s="363"/>
      <c r="E30" s="848"/>
      <c r="F30" s="846"/>
      <c r="G30" s="363"/>
      <c r="H30" s="1218"/>
      <c r="I30" s="851"/>
      <c r="J30" s="851"/>
      <c r="K30" s="851"/>
      <c r="L30" s="452"/>
      <c r="M30" s="363"/>
      <c r="N30" s="1220"/>
      <c r="O30" s="364"/>
      <c r="P30" s="851"/>
      <c r="Q30" s="363"/>
      <c r="R30" s="1469"/>
      <c r="S30" s="1231"/>
      <c r="T30" s="182"/>
    </row>
    <row r="31" spans="1:20" x14ac:dyDescent="0.45">
      <c r="A31" s="357">
        <v>23</v>
      </c>
      <c r="B31" s="363"/>
      <c r="C31" s="363"/>
      <c r="D31" s="363"/>
      <c r="E31" s="848"/>
      <c r="F31" s="846"/>
      <c r="G31" s="363"/>
      <c r="H31" s="1218"/>
      <c r="I31" s="851"/>
      <c r="J31" s="851"/>
      <c r="K31" s="851"/>
      <c r="L31" s="452"/>
      <c r="M31" s="363"/>
      <c r="N31" s="1220"/>
      <c r="O31" s="364"/>
      <c r="P31" s="851"/>
      <c r="Q31" s="363"/>
      <c r="R31" s="1469"/>
      <c r="S31" s="1231"/>
      <c r="T31" s="182"/>
    </row>
    <row r="32" spans="1:20" x14ac:dyDescent="0.45">
      <c r="A32" s="357">
        <v>24</v>
      </c>
      <c r="B32" s="363"/>
      <c r="C32" s="363"/>
      <c r="D32" s="363"/>
      <c r="E32" s="848"/>
      <c r="F32" s="846"/>
      <c r="G32" s="363"/>
      <c r="H32" s="1218"/>
      <c r="I32" s="851"/>
      <c r="J32" s="851"/>
      <c r="K32" s="851"/>
      <c r="L32" s="452"/>
      <c r="M32" s="363"/>
      <c r="N32" s="1220"/>
      <c r="O32" s="364"/>
      <c r="P32" s="851"/>
      <c r="Q32" s="363"/>
      <c r="R32" s="1469"/>
      <c r="S32" s="1231"/>
      <c r="T32" s="182"/>
    </row>
    <row r="33" spans="1:20" x14ac:dyDescent="0.45">
      <c r="A33" s="357">
        <v>25</v>
      </c>
      <c r="B33" s="363"/>
      <c r="C33" s="363"/>
      <c r="D33" s="363"/>
      <c r="E33" s="848"/>
      <c r="F33" s="846"/>
      <c r="G33" s="363"/>
      <c r="H33" s="1218"/>
      <c r="I33" s="851"/>
      <c r="J33" s="851"/>
      <c r="K33" s="851"/>
      <c r="L33" s="452"/>
      <c r="M33" s="363"/>
      <c r="N33" s="1220"/>
      <c r="O33" s="364"/>
      <c r="P33" s="851"/>
      <c r="Q33" s="363"/>
      <c r="R33" s="1469"/>
      <c r="S33" s="1231"/>
      <c r="T33" s="182"/>
    </row>
    <row r="34" spans="1:20" x14ac:dyDescent="0.45">
      <c r="A34" s="357">
        <v>26</v>
      </c>
      <c r="B34" s="363"/>
      <c r="C34" s="363"/>
      <c r="D34" s="363"/>
      <c r="E34" s="848"/>
      <c r="F34" s="846"/>
      <c r="G34" s="363"/>
      <c r="H34" s="1218"/>
      <c r="I34" s="851"/>
      <c r="J34" s="851"/>
      <c r="K34" s="851"/>
      <c r="L34" s="452"/>
      <c r="M34" s="363"/>
      <c r="N34" s="1220"/>
      <c r="O34" s="364"/>
      <c r="P34" s="851"/>
      <c r="Q34" s="363"/>
      <c r="R34" s="1469"/>
      <c r="S34" s="1231"/>
      <c r="T34" s="182"/>
    </row>
    <row r="35" spans="1:20" x14ac:dyDescent="0.45">
      <c r="A35" s="357">
        <v>27</v>
      </c>
      <c r="B35" s="363"/>
      <c r="C35" s="363"/>
      <c r="D35" s="363"/>
      <c r="E35" s="848"/>
      <c r="F35" s="846"/>
      <c r="G35" s="363"/>
      <c r="H35" s="1218"/>
      <c r="I35" s="851"/>
      <c r="J35" s="851"/>
      <c r="K35" s="851"/>
      <c r="L35" s="452"/>
      <c r="M35" s="363"/>
      <c r="N35" s="1220"/>
      <c r="O35" s="364"/>
      <c r="P35" s="851"/>
      <c r="Q35" s="363"/>
      <c r="R35" s="1469"/>
      <c r="S35" s="1231"/>
      <c r="T35" s="182"/>
    </row>
    <row r="36" spans="1:20" x14ac:dyDescent="0.45">
      <c r="A36" s="357">
        <v>28</v>
      </c>
      <c r="B36" s="363"/>
      <c r="C36" s="363"/>
      <c r="D36" s="363"/>
      <c r="E36" s="848"/>
      <c r="F36" s="846"/>
      <c r="G36" s="363"/>
      <c r="H36" s="1218"/>
      <c r="I36" s="851"/>
      <c r="J36" s="851"/>
      <c r="K36" s="851"/>
      <c r="L36" s="452"/>
      <c r="M36" s="363"/>
      <c r="N36" s="1220"/>
      <c r="O36" s="364"/>
      <c r="P36" s="851"/>
      <c r="Q36" s="363"/>
      <c r="R36" s="1469"/>
      <c r="S36" s="1231"/>
      <c r="T36" s="182"/>
    </row>
    <row r="37" spans="1:20" x14ac:dyDescent="0.45">
      <c r="A37" s="357">
        <v>29</v>
      </c>
      <c r="B37" s="363"/>
      <c r="C37" s="363"/>
      <c r="D37" s="363"/>
      <c r="E37" s="848"/>
      <c r="F37" s="846"/>
      <c r="G37" s="363"/>
      <c r="H37" s="1218"/>
      <c r="I37" s="851"/>
      <c r="J37" s="851"/>
      <c r="K37" s="851"/>
      <c r="L37" s="452"/>
      <c r="M37" s="363"/>
      <c r="N37" s="1220"/>
      <c r="O37" s="364"/>
      <c r="P37" s="851"/>
      <c r="Q37" s="363"/>
      <c r="R37" s="1469"/>
      <c r="S37" s="1231"/>
      <c r="T37" s="182"/>
    </row>
    <row r="38" spans="1:20" x14ac:dyDescent="0.45">
      <c r="A38" s="357">
        <v>30</v>
      </c>
      <c r="B38" s="363"/>
      <c r="C38" s="363"/>
      <c r="D38" s="363"/>
      <c r="E38" s="848"/>
      <c r="F38" s="846"/>
      <c r="G38" s="363"/>
      <c r="H38" s="1218"/>
      <c r="I38" s="851"/>
      <c r="J38" s="851"/>
      <c r="K38" s="851"/>
      <c r="L38" s="452"/>
      <c r="M38" s="363"/>
      <c r="N38" s="1220"/>
      <c r="O38" s="364"/>
      <c r="P38" s="851"/>
      <c r="Q38" s="363"/>
      <c r="R38" s="1469"/>
      <c r="S38" s="1231"/>
      <c r="T38" s="182"/>
    </row>
    <row r="39" spans="1:20" x14ac:dyDescent="0.45">
      <c r="A39" s="357">
        <v>31</v>
      </c>
      <c r="B39" s="363"/>
      <c r="C39" s="363"/>
      <c r="D39" s="363"/>
      <c r="E39" s="848"/>
      <c r="F39" s="846"/>
      <c r="G39" s="363"/>
      <c r="H39" s="1218"/>
      <c r="I39" s="851"/>
      <c r="J39" s="851"/>
      <c r="K39" s="851"/>
      <c r="L39" s="452"/>
      <c r="M39" s="363"/>
      <c r="N39" s="1220"/>
      <c r="O39" s="364"/>
      <c r="P39" s="851"/>
      <c r="Q39" s="363"/>
      <c r="R39" s="1469"/>
      <c r="S39" s="1231"/>
      <c r="T39" s="182"/>
    </row>
    <row r="40" spans="1:20" x14ac:dyDescent="0.45">
      <c r="A40" s="357">
        <v>32</v>
      </c>
      <c r="B40" s="363"/>
      <c r="C40" s="363"/>
      <c r="D40" s="363"/>
      <c r="E40" s="848"/>
      <c r="F40" s="846"/>
      <c r="G40" s="363"/>
      <c r="H40" s="1218"/>
      <c r="I40" s="851"/>
      <c r="J40" s="851"/>
      <c r="K40" s="851"/>
      <c r="L40" s="452"/>
      <c r="M40" s="363"/>
      <c r="N40" s="1220"/>
      <c r="O40" s="364"/>
      <c r="P40" s="851"/>
      <c r="Q40" s="363"/>
      <c r="R40" s="1469"/>
      <c r="S40" s="1231"/>
      <c r="T40" s="182"/>
    </row>
    <row r="41" spans="1:20" x14ac:dyDescent="0.45">
      <c r="A41" s="357">
        <v>33</v>
      </c>
      <c r="B41" s="363"/>
      <c r="C41" s="363"/>
      <c r="D41" s="363"/>
      <c r="E41" s="848"/>
      <c r="F41" s="846"/>
      <c r="G41" s="363"/>
      <c r="H41" s="1218"/>
      <c r="I41" s="851"/>
      <c r="J41" s="851"/>
      <c r="K41" s="851"/>
      <c r="L41" s="452"/>
      <c r="M41" s="363"/>
      <c r="N41" s="1220"/>
      <c r="O41" s="364"/>
      <c r="P41" s="851"/>
      <c r="Q41" s="363"/>
      <c r="R41" s="1469"/>
      <c r="S41" s="1231"/>
      <c r="T41" s="182"/>
    </row>
    <row r="42" spans="1:20" x14ac:dyDescent="0.45">
      <c r="A42" s="357">
        <v>34</v>
      </c>
      <c r="B42" s="363"/>
      <c r="C42" s="363"/>
      <c r="D42" s="363"/>
      <c r="E42" s="848"/>
      <c r="F42" s="846"/>
      <c r="G42" s="363"/>
      <c r="H42" s="1218"/>
      <c r="I42" s="851"/>
      <c r="J42" s="851"/>
      <c r="K42" s="851"/>
      <c r="L42" s="452"/>
      <c r="M42" s="363"/>
      <c r="N42" s="1220"/>
      <c r="O42" s="364"/>
      <c r="P42" s="851"/>
      <c r="Q42" s="363"/>
      <c r="R42" s="1469"/>
      <c r="S42" s="1231"/>
      <c r="T42" s="182"/>
    </row>
    <row r="43" spans="1:20" x14ac:dyDescent="0.45">
      <c r="A43" s="357">
        <v>35</v>
      </c>
      <c r="B43" s="363"/>
      <c r="C43" s="363"/>
      <c r="D43" s="363"/>
      <c r="E43" s="848"/>
      <c r="F43" s="846"/>
      <c r="G43" s="363"/>
      <c r="H43" s="1218"/>
      <c r="I43" s="851"/>
      <c r="J43" s="851"/>
      <c r="K43" s="851"/>
      <c r="L43" s="452"/>
      <c r="M43" s="363"/>
      <c r="N43" s="1220"/>
      <c r="O43" s="364"/>
      <c r="P43" s="851"/>
      <c r="Q43" s="363"/>
      <c r="R43" s="1469"/>
      <c r="S43" s="1231"/>
      <c r="T43" s="182"/>
    </row>
    <row r="44" spans="1:20" x14ac:dyDescent="0.45">
      <c r="A44" s="357">
        <v>36</v>
      </c>
      <c r="B44" s="363"/>
      <c r="C44" s="363"/>
      <c r="D44" s="363"/>
      <c r="E44" s="848"/>
      <c r="F44" s="846"/>
      <c r="G44" s="363"/>
      <c r="H44" s="1218"/>
      <c r="I44" s="851"/>
      <c r="J44" s="851"/>
      <c r="K44" s="851"/>
      <c r="L44" s="452"/>
      <c r="M44" s="363"/>
      <c r="N44" s="1220"/>
      <c r="O44" s="364"/>
      <c r="P44" s="851"/>
      <c r="Q44" s="363"/>
      <c r="R44" s="1469"/>
      <c r="S44" s="1231"/>
      <c r="T44" s="182"/>
    </row>
    <row r="45" spans="1:20" x14ac:dyDescent="0.45">
      <c r="A45" s="357">
        <v>37</v>
      </c>
      <c r="B45" s="363"/>
      <c r="C45" s="363"/>
      <c r="D45" s="363"/>
      <c r="E45" s="848"/>
      <c r="F45" s="846"/>
      <c r="G45" s="363"/>
      <c r="H45" s="1218"/>
      <c r="I45" s="851"/>
      <c r="J45" s="851"/>
      <c r="K45" s="851"/>
      <c r="L45" s="452"/>
      <c r="M45" s="363"/>
      <c r="N45" s="1220"/>
      <c r="O45" s="364"/>
      <c r="P45" s="851"/>
      <c r="Q45" s="363"/>
      <c r="R45" s="1469"/>
      <c r="S45" s="1231"/>
      <c r="T45" s="182"/>
    </row>
    <row r="46" spans="1:20" x14ac:dyDescent="0.45">
      <c r="A46" s="357">
        <v>38</v>
      </c>
      <c r="B46" s="363"/>
      <c r="C46" s="363"/>
      <c r="D46" s="363"/>
      <c r="E46" s="848"/>
      <c r="F46" s="846"/>
      <c r="G46" s="363"/>
      <c r="H46" s="1218"/>
      <c r="I46" s="851"/>
      <c r="J46" s="851"/>
      <c r="K46" s="851"/>
      <c r="L46" s="452"/>
      <c r="M46" s="363"/>
      <c r="N46" s="1220"/>
      <c r="O46" s="364"/>
      <c r="P46" s="851"/>
      <c r="Q46" s="363"/>
      <c r="R46" s="1469"/>
      <c r="S46" s="1231"/>
      <c r="T46" s="182"/>
    </row>
    <row r="47" spans="1:20" x14ac:dyDescent="0.45">
      <c r="A47" s="357">
        <v>39</v>
      </c>
      <c r="B47" s="363"/>
      <c r="C47" s="363"/>
      <c r="D47" s="363"/>
      <c r="E47" s="848"/>
      <c r="F47" s="846"/>
      <c r="G47" s="363"/>
      <c r="H47" s="1218"/>
      <c r="I47" s="851"/>
      <c r="J47" s="851"/>
      <c r="K47" s="851"/>
      <c r="L47" s="452"/>
      <c r="M47" s="363"/>
      <c r="N47" s="1220"/>
      <c r="O47" s="364"/>
      <c r="P47" s="851"/>
      <c r="Q47" s="363"/>
      <c r="R47" s="1469"/>
      <c r="S47" s="1231"/>
      <c r="T47" s="182"/>
    </row>
    <row r="48" spans="1:20" x14ac:dyDescent="0.45">
      <c r="A48" s="357">
        <v>40</v>
      </c>
      <c r="B48" s="363"/>
      <c r="C48" s="363"/>
      <c r="D48" s="363"/>
      <c r="E48" s="848"/>
      <c r="F48" s="846"/>
      <c r="G48" s="363"/>
      <c r="H48" s="1218"/>
      <c r="I48" s="851"/>
      <c r="J48" s="851"/>
      <c r="K48" s="851"/>
      <c r="L48" s="452"/>
      <c r="M48" s="363"/>
      <c r="N48" s="1220"/>
      <c r="O48" s="364"/>
      <c r="P48" s="851"/>
      <c r="Q48" s="363"/>
      <c r="R48" s="1469"/>
      <c r="S48" s="1231"/>
      <c r="T48" s="182"/>
    </row>
    <row r="49" spans="1:20" x14ac:dyDescent="0.45">
      <c r="A49" s="357">
        <v>41</v>
      </c>
      <c r="B49" s="363"/>
      <c r="C49" s="363"/>
      <c r="D49" s="363"/>
      <c r="E49" s="848"/>
      <c r="F49" s="846"/>
      <c r="G49" s="363"/>
      <c r="H49" s="1218"/>
      <c r="I49" s="851"/>
      <c r="J49" s="851"/>
      <c r="K49" s="851"/>
      <c r="L49" s="452"/>
      <c r="M49" s="363"/>
      <c r="N49" s="1220"/>
      <c r="O49" s="364"/>
      <c r="P49" s="851"/>
      <c r="Q49" s="363"/>
      <c r="R49" s="1469"/>
      <c r="S49" s="1231"/>
      <c r="T49" s="182"/>
    </row>
    <row r="50" spans="1:20" x14ac:dyDescent="0.45">
      <c r="A50" s="357">
        <v>42</v>
      </c>
      <c r="B50" s="363"/>
      <c r="C50" s="363"/>
      <c r="D50" s="363"/>
      <c r="E50" s="848"/>
      <c r="F50" s="846"/>
      <c r="G50" s="363"/>
      <c r="H50" s="1218"/>
      <c r="I50" s="851"/>
      <c r="J50" s="851"/>
      <c r="K50" s="851"/>
      <c r="L50" s="452"/>
      <c r="M50" s="363"/>
      <c r="N50" s="1220"/>
      <c r="O50" s="364"/>
      <c r="P50" s="851"/>
      <c r="Q50" s="363"/>
      <c r="R50" s="1469"/>
      <c r="S50" s="1231"/>
      <c r="T50" s="182"/>
    </row>
    <row r="51" spans="1:20" x14ac:dyDescent="0.45">
      <c r="A51" s="357">
        <v>43</v>
      </c>
      <c r="B51" s="363"/>
      <c r="C51" s="363"/>
      <c r="D51" s="363"/>
      <c r="E51" s="848"/>
      <c r="F51" s="846"/>
      <c r="G51" s="363"/>
      <c r="H51" s="1218"/>
      <c r="I51" s="851"/>
      <c r="J51" s="851"/>
      <c r="K51" s="851"/>
      <c r="L51" s="452"/>
      <c r="M51" s="363"/>
      <c r="N51" s="1220"/>
      <c r="O51" s="364"/>
      <c r="P51" s="851"/>
      <c r="Q51" s="363"/>
      <c r="R51" s="1469"/>
      <c r="S51" s="1231"/>
      <c r="T51" s="182"/>
    </row>
    <row r="52" spans="1:20" x14ac:dyDescent="0.45">
      <c r="A52" s="357">
        <v>44</v>
      </c>
      <c r="B52" s="363"/>
      <c r="C52" s="363"/>
      <c r="D52" s="363"/>
      <c r="E52" s="848"/>
      <c r="F52" s="846"/>
      <c r="G52" s="363"/>
      <c r="H52" s="1218"/>
      <c r="I52" s="851"/>
      <c r="J52" s="851"/>
      <c r="K52" s="851"/>
      <c r="L52" s="452"/>
      <c r="M52" s="363"/>
      <c r="N52" s="1220"/>
      <c r="O52" s="364"/>
      <c r="P52" s="851"/>
      <c r="Q52" s="363"/>
      <c r="R52" s="1469"/>
      <c r="S52" s="1231"/>
      <c r="T52" s="182"/>
    </row>
    <row r="53" spans="1:20" x14ac:dyDescent="0.45">
      <c r="A53" s="357">
        <v>45</v>
      </c>
      <c r="B53" s="363"/>
      <c r="C53" s="363"/>
      <c r="D53" s="363"/>
      <c r="E53" s="848"/>
      <c r="F53" s="846"/>
      <c r="G53" s="363"/>
      <c r="H53" s="1218"/>
      <c r="I53" s="851"/>
      <c r="J53" s="851"/>
      <c r="K53" s="851"/>
      <c r="L53" s="452"/>
      <c r="M53" s="363"/>
      <c r="N53" s="1220"/>
      <c r="O53" s="364"/>
      <c r="P53" s="851"/>
      <c r="Q53" s="363"/>
      <c r="R53" s="1469"/>
      <c r="S53" s="1231"/>
      <c r="T53" s="182"/>
    </row>
    <row r="54" spans="1:20" x14ac:dyDescent="0.45">
      <c r="A54" s="357">
        <v>46</v>
      </c>
      <c r="B54" s="363"/>
      <c r="C54" s="363"/>
      <c r="D54" s="363"/>
      <c r="E54" s="848"/>
      <c r="F54" s="846"/>
      <c r="G54" s="363"/>
      <c r="H54" s="1218"/>
      <c r="I54" s="851"/>
      <c r="J54" s="851"/>
      <c r="K54" s="851"/>
      <c r="L54" s="452"/>
      <c r="M54" s="363"/>
      <c r="N54" s="1220"/>
      <c r="O54" s="364"/>
      <c r="P54" s="851"/>
      <c r="Q54" s="363"/>
      <c r="R54" s="1469"/>
      <c r="S54" s="1231"/>
      <c r="T54" s="182"/>
    </row>
    <row r="55" spans="1:20" x14ac:dyDescent="0.45">
      <c r="A55" s="357">
        <v>47</v>
      </c>
      <c r="B55" s="363"/>
      <c r="C55" s="363"/>
      <c r="D55" s="363"/>
      <c r="E55" s="848"/>
      <c r="F55" s="846"/>
      <c r="G55" s="363"/>
      <c r="H55" s="1218"/>
      <c r="I55" s="851"/>
      <c r="J55" s="851"/>
      <c r="K55" s="851"/>
      <c r="L55" s="452"/>
      <c r="M55" s="363"/>
      <c r="N55" s="1220"/>
      <c r="O55" s="364"/>
      <c r="P55" s="851"/>
      <c r="Q55" s="363"/>
      <c r="R55" s="1469"/>
      <c r="S55" s="1231"/>
      <c r="T55" s="182"/>
    </row>
    <row r="56" spans="1:20" x14ac:dyDescent="0.45">
      <c r="A56" s="357">
        <v>48</v>
      </c>
      <c r="B56" s="363"/>
      <c r="C56" s="363"/>
      <c r="D56" s="363"/>
      <c r="E56" s="848"/>
      <c r="F56" s="846"/>
      <c r="G56" s="363"/>
      <c r="H56" s="1218"/>
      <c r="I56" s="851"/>
      <c r="J56" s="851"/>
      <c r="K56" s="851"/>
      <c r="L56" s="452"/>
      <c r="M56" s="363"/>
      <c r="N56" s="1220"/>
      <c r="O56" s="364"/>
      <c r="P56" s="851"/>
      <c r="Q56" s="363"/>
      <c r="R56" s="1469"/>
      <c r="S56" s="1231"/>
      <c r="T56" s="182"/>
    </row>
    <row r="57" spans="1:20" x14ac:dyDescent="0.45">
      <c r="A57" s="357">
        <v>49</v>
      </c>
      <c r="B57" s="363"/>
      <c r="C57" s="363"/>
      <c r="D57" s="363"/>
      <c r="E57" s="848"/>
      <c r="F57" s="846"/>
      <c r="G57" s="363"/>
      <c r="H57" s="1218"/>
      <c r="I57" s="851"/>
      <c r="J57" s="851"/>
      <c r="K57" s="851"/>
      <c r="L57" s="452"/>
      <c r="M57" s="363"/>
      <c r="N57" s="1220"/>
      <c r="O57" s="364"/>
      <c r="P57" s="851"/>
      <c r="Q57" s="363"/>
      <c r="R57" s="1469"/>
      <c r="S57" s="1231"/>
      <c r="T57" s="182"/>
    </row>
    <row r="58" spans="1:20" x14ac:dyDescent="0.45">
      <c r="A58" s="358">
        <v>50</v>
      </c>
      <c r="B58" s="365"/>
      <c r="C58" s="365"/>
      <c r="D58" s="365"/>
      <c r="E58" s="849"/>
      <c r="F58" s="847"/>
      <c r="G58" s="365"/>
      <c r="H58" s="1219"/>
      <c r="I58" s="852"/>
      <c r="J58" s="852"/>
      <c r="K58" s="852"/>
      <c r="L58" s="453"/>
      <c r="M58" s="365"/>
      <c r="N58" s="1221"/>
      <c r="O58" s="366"/>
      <c r="P58" s="852"/>
      <c r="Q58" s="365"/>
      <c r="R58" s="1470"/>
      <c r="S58" s="1232"/>
      <c r="T58" s="182"/>
    </row>
    <row r="59" spans="1:20" x14ac:dyDescent="0.45">
      <c r="A59" s="18"/>
    </row>
  </sheetData>
  <sheetProtection formatCells="0" sort="0" autoFilter="0"/>
  <dataConsolidate/>
  <mergeCells count="17">
    <mergeCell ref="B5:S5"/>
    <mergeCell ref="B6:B7"/>
    <mergeCell ref="D6:D7"/>
    <mergeCell ref="G6:H6"/>
    <mergeCell ref="C6:C7"/>
    <mergeCell ref="E6:F6"/>
    <mergeCell ref="L6:L7"/>
    <mergeCell ref="M6:N6"/>
    <mergeCell ref="S6:S7"/>
    <mergeCell ref="P6:P7"/>
    <mergeCell ref="Q6:Q7"/>
    <mergeCell ref="R6:R7"/>
    <mergeCell ref="O6:O7"/>
    <mergeCell ref="A6:A7"/>
    <mergeCell ref="I6:I7"/>
    <mergeCell ref="J6:J7"/>
    <mergeCell ref="K6:K7"/>
  </mergeCells>
  <dataValidations xWindow="1223" yWindow="617" count="9">
    <dataValidation type="textLength" operator="lessThanOrEqual" allowBlank="1" showInputMessage="1" showErrorMessage="1" errorTitle="Character limit" error="Maximum of 500 characters allowed" promptTitle="Character limit" prompt="Maximum of 500 characters allowed" sqref="S9:S58" xr:uid="{576AACE5-9691-46D8-9F2F-57C895AA165F}">
      <formula1>500</formula1>
    </dataValidation>
    <dataValidation type="list" allowBlank="1" showInputMessage="1" showErrorMessage="1" sqref="E9:E58" xr:uid="{2682981C-0E56-4817-BC84-BABB88B77CB8}">
      <formula1>T13_dropdown3</formula1>
    </dataValidation>
    <dataValidation type="list" allowBlank="1" showInputMessage="1" showErrorMessage="1" sqref="O9:O58" xr:uid="{EC565654-69B6-4F03-9FAD-C57938FA4FBF}">
      <formula1>T13_dropdown7</formula1>
    </dataValidation>
    <dataValidation type="list" allowBlank="1" showInputMessage="1" showErrorMessage="1" sqref="Q9:Q58" xr:uid="{C811D419-E0E8-418D-A3CD-C08A2F75954E}">
      <formula1>T13_dropdown8</formula1>
    </dataValidation>
    <dataValidation type="list" allowBlank="1" showInputMessage="1" showErrorMessage="1" sqref="B9:B58" xr:uid="{0E68C7EF-FDDE-4009-A528-7EE1E250A7BD}">
      <formula1>T13_dropdown1</formula1>
    </dataValidation>
    <dataValidation type="list" allowBlank="1" showInputMessage="1" showErrorMessage="1" sqref="D9:D58" xr:uid="{8D1C4C72-C79F-4580-9EDC-DD6D1096F581}">
      <formula1>T13_dropdown2</formula1>
    </dataValidation>
    <dataValidation type="list" allowBlank="1" showInputMessage="1" showErrorMessage="1" sqref="M9:M58 G9:G58" xr:uid="{E2AF9CDB-0543-4329-BF6C-4984ED3800C3}">
      <formula1>T13_dropdown4</formula1>
    </dataValidation>
    <dataValidation type="list" allowBlank="1" showInputMessage="1" showErrorMessage="1" sqref="N9:N58" xr:uid="{9C6B9F0B-B094-4DE9-816A-639D79AC7268}">
      <formula1>T13_dropdown6</formula1>
    </dataValidation>
    <dataValidation type="list" allowBlank="1" showInputMessage="1" showErrorMessage="1" sqref="H9:H58" xr:uid="{31B45635-EEDE-4F41-B16D-397D0BDA1764}">
      <formula1>T13_dropdown5</formula1>
    </dataValidation>
  </dataValidations>
  <pageMargins left="0.70866141732283472" right="0.70866141732283472" top="0.74803149606299213" bottom="0.74803149606299213" header="0.31496062992125984" footer="0.31496062992125984"/>
  <pageSetup paperSize="9" scale="37" fitToHeight="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pageSetUpPr fitToPage="1"/>
  </sheetPr>
  <dimension ref="A1:F18"/>
  <sheetViews>
    <sheetView showGridLines="0" zoomScaleNormal="100" workbookViewId="0"/>
  </sheetViews>
  <sheetFormatPr defaultRowHeight="14.25" x14ac:dyDescent="0.45"/>
  <cols>
    <col min="1" max="1" width="4.86328125" customWidth="1"/>
    <col min="2" max="2" width="43.86328125" customWidth="1"/>
    <col min="3" max="4" width="18.59765625" customWidth="1"/>
    <col min="5" max="5" width="10.265625" customWidth="1"/>
    <col min="6" max="6" width="41" customWidth="1"/>
  </cols>
  <sheetData>
    <row r="1" spans="1:6" ht="15.75" customHeight="1" x14ac:dyDescent="0.45">
      <c r="A1" s="1474" t="s">
        <v>34</v>
      </c>
      <c r="B1" s="1474"/>
      <c r="C1" s="841"/>
      <c r="D1" s="841"/>
      <c r="E1" s="841"/>
      <c r="F1" s="841"/>
    </row>
    <row r="2" spans="1:6" x14ac:dyDescent="0.45">
      <c r="A2" s="1473" t="s">
        <v>35</v>
      </c>
      <c r="B2" s="1472"/>
      <c r="C2" s="841"/>
      <c r="D2" s="841"/>
      <c r="E2" s="841"/>
      <c r="F2" s="841"/>
    </row>
    <row r="3" spans="1:6" x14ac:dyDescent="0.45">
      <c r="A3" s="1473"/>
      <c r="B3" s="1472"/>
      <c r="C3" s="841"/>
      <c r="D3" s="841"/>
      <c r="E3" s="841"/>
      <c r="F3" s="841"/>
    </row>
    <row r="4" spans="1:6" ht="19.5" customHeight="1" x14ac:dyDescent="0.45">
      <c r="A4" s="1681" t="s">
        <v>906</v>
      </c>
      <c r="B4" s="1682"/>
      <c r="C4" s="1683" t="s">
        <v>37</v>
      </c>
      <c r="D4" s="1684"/>
      <c r="E4" s="423"/>
      <c r="F4" s="1693" t="s">
        <v>146</v>
      </c>
    </row>
    <row r="5" spans="1:6" x14ac:dyDescent="0.45">
      <c r="A5" s="1681"/>
      <c r="B5" s="1682"/>
      <c r="C5" s="437"/>
      <c r="D5" s="159" t="s">
        <v>39</v>
      </c>
      <c r="E5" s="423"/>
      <c r="F5" s="1528" t="s">
        <v>147</v>
      </c>
    </row>
    <row r="6" spans="1:6" ht="15" x14ac:dyDescent="0.45">
      <c r="A6" s="435"/>
      <c r="B6" s="436"/>
      <c r="C6" s="158" t="s">
        <v>41</v>
      </c>
      <c r="D6" s="159" t="s">
        <v>42</v>
      </c>
      <c r="E6" s="423"/>
      <c r="F6" s="1551"/>
    </row>
    <row r="7" spans="1:6" x14ac:dyDescent="0.45">
      <c r="A7" s="438"/>
      <c r="B7" s="439" t="s">
        <v>48</v>
      </c>
      <c r="C7" s="71"/>
      <c r="D7" s="72"/>
      <c r="E7" s="423"/>
      <c r="F7" s="1679" t="s">
        <v>148</v>
      </c>
    </row>
    <row r="8" spans="1:6" x14ac:dyDescent="0.45">
      <c r="A8" s="1202">
        <v>1</v>
      </c>
      <c r="B8" s="1203" t="s">
        <v>907</v>
      </c>
      <c r="C8" s="1204" t="s">
        <v>81</v>
      </c>
      <c r="D8" s="1204" t="s">
        <v>81</v>
      </c>
      <c r="E8" s="423"/>
      <c r="F8" s="1680"/>
    </row>
    <row r="9" spans="1:6" x14ac:dyDescent="0.45">
      <c r="A9" s="59" t="s">
        <v>115</v>
      </c>
      <c r="B9" s="1212" t="s">
        <v>908</v>
      </c>
      <c r="C9" s="213">
        <v>0</v>
      </c>
      <c r="D9" s="1205">
        <v>0</v>
      </c>
      <c r="E9" s="423"/>
      <c r="F9" s="836">
        <f>IF(AND(C9=0,D9=0),0,IF(AND(C9=0,D9&gt;0),1,IF(AND(C9=0,D9&lt;0),-1,(D9-C9)/ABS(C9))))</f>
        <v>0</v>
      </c>
    </row>
    <row r="10" spans="1:6" x14ac:dyDescent="0.45">
      <c r="A10" s="60" t="s">
        <v>118</v>
      </c>
      <c r="B10" s="1213" t="s">
        <v>909</v>
      </c>
      <c r="C10" s="241">
        <v>0</v>
      </c>
      <c r="D10" s="463">
        <v>0</v>
      </c>
      <c r="E10" s="423"/>
      <c r="F10" s="837">
        <f>IF(AND(C10=0,D10=0),0,IF(AND(C10=0,D10&gt;0),1,IF(AND(C10=0,D10&lt;0),-1,(D10-C10)/ABS(C10))))</f>
        <v>0</v>
      </c>
    </row>
    <row r="11" spans="1:6" x14ac:dyDescent="0.45">
      <c r="A11" s="60" t="s">
        <v>83</v>
      </c>
      <c r="B11" s="1214" t="s">
        <v>910</v>
      </c>
      <c r="C11" s="1206">
        <v>0</v>
      </c>
      <c r="D11" s="243">
        <v>0</v>
      </c>
      <c r="E11" s="423"/>
      <c r="F11" s="837">
        <f>IF(AND(C11=0,D11=0),0,IF(AND(C11=0,D11&gt;0),1,IF(AND(C11=0,D11&lt;0),-1,(D11-C11)/ABS(C11))))</f>
        <v>0</v>
      </c>
    </row>
    <row r="12" spans="1:6" x14ac:dyDescent="0.45">
      <c r="A12" s="61" t="s">
        <v>122</v>
      </c>
      <c r="B12" s="1215" t="s">
        <v>911</v>
      </c>
      <c r="C12" s="247">
        <v>0</v>
      </c>
      <c r="D12" s="1207">
        <v>0</v>
      </c>
      <c r="E12" s="423"/>
      <c r="F12" s="837">
        <f>IF(AND(C12=0,D12=0),0,IF(AND(C12=0,D12&gt;0),1,IF(AND(C12=0,D12&lt;0),-1,(D12-C12)/ABS(C12))))</f>
        <v>0</v>
      </c>
    </row>
    <row r="13" spans="1:6" x14ac:dyDescent="0.45">
      <c r="A13" s="1208" t="s">
        <v>124</v>
      </c>
      <c r="B13" s="1209" t="s">
        <v>912</v>
      </c>
      <c r="C13" s="1210">
        <f>SUM(C9:C12)</f>
        <v>0</v>
      </c>
      <c r="D13" s="1211">
        <f t="shared" ref="D13" si="0">SUM(D9:D12)</f>
        <v>0</v>
      </c>
      <c r="E13" s="423"/>
      <c r="F13" s="838">
        <f>IF(AND(C13=0,D13=0),0,IF(AND(C13=0,D13&gt;0),1,IF(AND(C13=0,D13&lt;0),-1,(D13-C13)/ABS(C13))))</f>
        <v>0</v>
      </c>
    </row>
    <row r="15" spans="1:6" x14ac:dyDescent="0.45">
      <c r="A15" s="507"/>
    </row>
    <row r="16" spans="1:6" x14ac:dyDescent="0.45">
      <c r="A16" s="507"/>
    </row>
    <row r="17" spans="3:6" x14ac:dyDescent="0.45">
      <c r="C17" s="544"/>
      <c r="F17" s="544"/>
    </row>
    <row r="18" spans="3:6" x14ac:dyDescent="0.45">
      <c r="C18" s="544"/>
      <c r="F18" s="544"/>
    </row>
  </sheetData>
  <sheetProtection formatCells="0" sort="0" autoFilter="0"/>
  <mergeCells count="4">
    <mergeCell ref="F7:F8"/>
    <mergeCell ref="F5:F6"/>
    <mergeCell ref="A4:B5"/>
    <mergeCell ref="C4:D4"/>
  </mergeCells>
  <pageMargins left="0.7" right="0.7" top="0.75" bottom="0.75" header="0.3" footer="0.3"/>
  <pageSetup paperSize="9" scale="9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15CDD-29C1-4633-8B77-76E78F864D3D}">
  <sheetPr codeName="Sheet6"/>
  <dimension ref="A1:L40"/>
  <sheetViews>
    <sheetView showGridLines="0" zoomScaleNormal="100" workbookViewId="0">
      <pane ySplit="7" topLeftCell="A13" activePane="bottomLeft" state="frozen"/>
      <selection activeCell="C72" sqref="C72"/>
      <selection pane="bottomLeft"/>
    </sheetView>
  </sheetViews>
  <sheetFormatPr defaultColWidth="9" defaultRowHeight="14.25" x14ac:dyDescent="0.45"/>
  <cols>
    <col min="1" max="1" width="103" style="544" customWidth="1"/>
    <col min="2" max="8" width="12.86328125" style="544" customWidth="1"/>
    <col min="9" max="9" width="11.86328125" customWidth="1"/>
    <col min="10" max="12" width="9" style="544" customWidth="1"/>
    <col min="13" max="16384" width="9" style="544"/>
  </cols>
  <sheetData>
    <row r="1" spans="1:12" customFormat="1" ht="15.75" customHeight="1" x14ac:dyDescent="0.45">
      <c r="A1" s="1474" t="s">
        <v>34</v>
      </c>
      <c r="B1" s="1474"/>
      <c r="C1" s="841"/>
      <c r="D1" s="841"/>
      <c r="E1" s="841"/>
      <c r="F1" s="841"/>
      <c r="G1" s="841"/>
      <c r="H1" s="841"/>
      <c r="I1" s="1247"/>
      <c r="J1" s="1247"/>
      <c r="K1" s="1247"/>
      <c r="L1" s="1247"/>
    </row>
    <row r="2" spans="1:12" customFormat="1" x14ac:dyDescent="0.45">
      <c r="A2" s="1473" t="s">
        <v>35</v>
      </c>
      <c r="B2" s="1472"/>
      <c r="C2" s="841"/>
      <c r="D2" s="841"/>
      <c r="E2" s="841"/>
      <c r="F2" s="841"/>
      <c r="G2" s="841"/>
      <c r="H2" s="841"/>
      <c r="I2" s="1248"/>
      <c r="J2" s="1248"/>
      <c r="K2" s="1247"/>
      <c r="L2" s="1247"/>
    </row>
    <row r="3" spans="1:12" customFormat="1" x14ac:dyDescent="0.45">
      <c r="A3" s="1473"/>
      <c r="B3" s="1472"/>
      <c r="C3" s="841"/>
      <c r="D3" s="841"/>
      <c r="E3" s="841"/>
      <c r="F3" s="841"/>
      <c r="G3" s="841"/>
      <c r="H3" s="841"/>
      <c r="I3" s="1248"/>
      <c r="J3" s="1248"/>
      <c r="K3" s="1247"/>
      <c r="L3" s="1247"/>
    </row>
    <row r="4" spans="1:12" s="18" customFormat="1" ht="13.5" customHeight="1" x14ac:dyDescent="0.45">
      <c r="A4" s="1496" t="s">
        <v>36</v>
      </c>
      <c r="B4" s="1498" t="s">
        <v>37</v>
      </c>
      <c r="C4" s="1499"/>
      <c r="D4" s="1498" t="s">
        <v>38</v>
      </c>
      <c r="E4" s="1499"/>
      <c r="F4" s="1499"/>
      <c r="G4" s="1499"/>
      <c r="H4" s="1500"/>
    </row>
    <row r="5" spans="1:12" s="18" customFormat="1" ht="42.75" customHeight="1" x14ac:dyDescent="0.4">
      <c r="A5" s="1497"/>
      <c r="B5" s="152"/>
      <c r="C5" s="153" t="s">
        <v>39</v>
      </c>
      <c r="D5" s="67" t="s">
        <v>40</v>
      </c>
      <c r="E5" s="69"/>
      <c r="F5" s="69"/>
      <c r="G5" s="69"/>
      <c r="H5" s="70"/>
    </row>
    <row r="6" spans="1:12" s="18" customFormat="1" ht="13.5" customHeight="1" x14ac:dyDescent="0.4">
      <c r="A6" s="9"/>
      <c r="B6" s="152" t="s">
        <v>41</v>
      </c>
      <c r="C6" s="152" t="s">
        <v>42</v>
      </c>
      <c r="D6" s="152" t="s">
        <v>43</v>
      </c>
      <c r="E6" s="152" t="s">
        <v>44</v>
      </c>
      <c r="F6" s="152" t="s">
        <v>45</v>
      </c>
      <c r="G6" s="152" t="s">
        <v>46</v>
      </c>
      <c r="H6" s="157" t="s">
        <v>47</v>
      </c>
    </row>
    <row r="7" spans="1:12" s="18" customFormat="1" ht="13.5" customHeight="1" x14ac:dyDescent="0.4">
      <c r="A7" s="1389" t="s">
        <v>48</v>
      </c>
      <c r="B7" s="152"/>
      <c r="C7" s="153"/>
      <c r="D7" s="152"/>
      <c r="E7" s="154"/>
      <c r="F7" s="154"/>
      <c r="G7" s="154"/>
      <c r="H7" s="155"/>
    </row>
    <row r="8" spans="1:12" s="18" customFormat="1" ht="15" customHeight="1" x14ac:dyDescent="0.35">
      <c r="A8" s="1390" t="s">
        <v>49</v>
      </c>
      <c r="B8" s="1391"/>
      <c r="C8" s="1391"/>
      <c r="D8" s="1391"/>
      <c r="E8" s="1391"/>
      <c r="F8" s="1391"/>
      <c r="G8" s="1391"/>
      <c r="H8" s="1392"/>
    </row>
    <row r="9" spans="1:12" s="18" customFormat="1" ht="13.15" x14ac:dyDescent="0.35">
      <c r="A9" s="1393" t="s">
        <v>50</v>
      </c>
      <c r="B9" s="1394"/>
      <c r="C9" s="1394"/>
      <c r="D9" s="1394"/>
      <c r="E9" s="1394"/>
      <c r="F9" s="1394"/>
      <c r="G9" s="1394"/>
      <c r="H9" s="1395"/>
    </row>
    <row r="10" spans="1:12" s="18" customFormat="1" ht="13.5" x14ac:dyDescent="0.35">
      <c r="A10" s="1396" t="s">
        <v>51</v>
      </c>
      <c r="B10" s="1423" t="str">
        <f t="shared" ref="B10:H10" si="0">IF(AND(B12=0,B13=0),"n/a",B12+B13)</f>
        <v>n/a</v>
      </c>
      <c r="C10" s="1424" t="str">
        <f t="shared" si="0"/>
        <v>n/a</v>
      </c>
      <c r="D10" s="1425" t="str">
        <f t="shared" si="0"/>
        <v>n/a</v>
      </c>
      <c r="E10" s="1426" t="str">
        <f t="shared" si="0"/>
        <v>n/a</v>
      </c>
      <c r="F10" s="1426" t="str">
        <f t="shared" si="0"/>
        <v>n/a</v>
      </c>
      <c r="G10" s="1426" t="str">
        <f t="shared" si="0"/>
        <v>n/a</v>
      </c>
      <c r="H10" s="1424" t="str">
        <f t="shared" si="0"/>
        <v>n/a</v>
      </c>
    </row>
    <row r="11" spans="1:12" s="18" customFormat="1" ht="13.5" x14ac:dyDescent="0.35">
      <c r="A11" s="1396" t="s">
        <v>52</v>
      </c>
      <c r="B11" s="1427" t="str">
        <f>IF(AND(B12=0,B13=0,B14=0),"n/a",B10*100/B14)</f>
        <v>n/a</v>
      </c>
      <c r="C11" s="1427" t="str">
        <f t="shared" ref="C11:H11" si="1">IF(AND(C12=0,C13=0,C14=0),"n/a",C10*100/C14)</f>
        <v>n/a</v>
      </c>
      <c r="D11" s="1427" t="str">
        <f t="shared" si="1"/>
        <v>n/a</v>
      </c>
      <c r="E11" s="1427" t="str">
        <f t="shared" si="1"/>
        <v>n/a</v>
      </c>
      <c r="F11" s="1427" t="str">
        <f t="shared" si="1"/>
        <v>n/a</v>
      </c>
      <c r="G11" s="1427" t="str">
        <f t="shared" si="1"/>
        <v>n/a</v>
      </c>
      <c r="H11" s="1427" t="str">
        <f t="shared" si="1"/>
        <v>n/a</v>
      </c>
    </row>
    <row r="12" spans="1:12" s="18" customFormat="1" ht="13.15" x14ac:dyDescent="0.35">
      <c r="A12" s="1397" t="s">
        <v>53</v>
      </c>
      <c r="B12" s="1431">
        <f>'1 - Inc and Exp'!C25</f>
        <v>0</v>
      </c>
      <c r="C12" s="1431">
        <f>'1 - Inc and Exp'!D25</f>
        <v>0</v>
      </c>
      <c r="D12" s="1431">
        <f>'1 - Inc and Exp'!E25</f>
        <v>0</v>
      </c>
      <c r="E12" s="1431">
        <f>'1 - Inc and Exp'!F25</f>
        <v>0</v>
      </c>
      <c r="F12" s="1431">
        <f>'1 - Inc and Exp'!G25</f>
        <v>0</v>
      </c>
      <c r="G12" s="1431">
        <f>'1 - Inc and Exp'!H25</f>
        <v>0</v>
      </c>
      <c r="H12" s="1431">
        <f>'1 - Inc and Exp'!I25</f>
        <v>0</v>
      </c>
    </row>
    <row r="13" spans="1:12" s="18" customFormat="1" ht="30" customHeight="1" x14ac:dyDescent="0.35">
      <c r="A13" s="1468" t="s">
        <v>54</v>
      </c>
      <c r="B13" s="1435">
        <f>SUM('9 - Staff'!C18,'9 - Staff'!C19)</f>
        <v>0</v>
      </c>
      <c r="C13" s="1436">
        <f>SUM('9 - Staff'!D18,'9 - Staff'!D19)</f>
        <v>0</v>
      </c>
      <c r="D13" s="1437">
        <f>SUM('9 - Staff'!E18,'9 - Staff'!E19)</f>
        <v>0</v>
      </c>
      <c r="E13" s="1438">
        <f>SUM('9 - Staff'!F18,'9 - Staff'!F19)</f>
        <v>0</v>
      </c>
      <c r="F13" s="1438">
        <f>'Assumptions table'!E12</f>
        <v>0</v>
      </c>
      <c r="G13" s="1438">
        <f>'Assumptions table'!F12</f>
        <v>0</v>
      </c>
      <c r="H13" s="1436">
        <f>'Assumptions table'!G12</f>
        <v>0</v>
      </c>
    </row>
    <row r="14" spans="1:12" s="18" customFormat="1" ht="13.15" x14ac:dyDescent="0.35">
      <c r="A14" s="1399" t="s">
        <v>55</v>
      </c>
      <c r="B14" s="1439">
        <f>'1 - Inc and Exp'!C15</f>
        <v>0</v>
      </c>
      <c r="C14" s="1440">
        <f>'1 - Inc and Exp'!D15</f>
        <v>0</v>
      </c>
      <c r="D14" s="1441">
        <f>'1 - Inc and Exp'!E15</f>
        <v>0</v>
      </c>
      <c r="E14" s="1442">
        <f>'1 - Inc and Exp'!F15</f>
        <v>0</v>
      </c>
      <c r="F14" s="1442">
        <f>'1 - Inc and Exp'!G15</f>
        <v>0</v>
      </c>
      <c r="G14" s="1442">
        <f>'1 - Inc and Exp'!H15</f>
        <v>0</v>
      </c>
      <c r="H14" s="1440">
        <f>'1 - Inc and Exp'!I15</f>
        <v>0</v>
      </c>
    </row>
    <row r="15" spans="1:12" s="18" customFormat="1" ht="13.15" x14ac:dyDescent="0.35">
      <c r="A15" s="1400"/>
      <c r="B15" s="543"/>
      <c r="C15" s="543"/>
      <c r="D15" s="543"/>
      <c r="E15" s="543"/>
      <c r="F15" s="543"/>
      <c r="G15" s="543"/>
      <c r="H15" s="1401"/>
    </row>
    <row r="16" spans="1:12" s="18" customFormat="1" ht="15" customHeight="1" x14ac:dyDescent="0.35">
      <c r="A16" s="1407" t="s">
        <v>56</v>
      </c>
      <c r="B16" s="1402"/>
      <c r="C16" s="1402"/>
      <c r="D16" s="1402"/>
      <c r="E16" s="1402"/>
      <c r="F16" s="1402"/>
      <c r="G16" s="1402"/>
      <c r="H16" s="1403"/>
    </row>
    <row r="17" spans="1:8" s="18" customFormat="1" ht="15" customHeight="1" x14ac:dyDescent="0.35">
      <c r="A17" s="1393" t="s">
        <v>57</v>
      </c>
      <c r="B17" s="1394"/>
      <c r="C17" s="1394"/>
      <c r="D17" s="1394"/>
      <c r="E17" s="1394"/>
      <c r="F17" s="1394"/>
      <c r="G17" s="1394"/>
      <c r="H17" s="1395"/>
    </row>
    <row r="18" spans="1:8" s="18" customFormat="1" ht="15" customHeight="1" x14ac:dyDescent="0.35">
      <c r="A18" s="1396" t="s">
        <v>58</v>
      </c>
      <c r="B18" s="1423" t="str">
        <f t="shared" ref="B18:H18" si="2">IF(B20=0,"n/a",B20)</f>
        <v>n/a</v>
      </c>
      <c r="C18" s="1425" t="str">
        <f t="shared" si="2"/>
        <v>n/a</v>
      </c>
      <c r="D18" s="1423" t="str">
        <f t="shared" si="2"/>
        <v>n/a</v>
      </c>
      <c r="E18" s="1426" t="str">
        <f t="shared" si="2"/>
        <v>n/a</v>
      </c>
      <c r="F18" s="1426" t="str">
        <f t="shared" si="2"/>
        <v>n/a</v>
      </c>
      <c r="G18" s="1426" t="str">
        <f t="shared" si="2"/>
        <v>n/a</v>
      </c>
      <c r="H18" s="1424" t="str">
        <f t="shared" si="2"/>
        <v>n/a</v>
      </c>
    </row>
    <row r="19" spans="1:8" s="18" customFormat="1" ht="15" customHeight="1" x14ac:dyDescent="0.35">
      <c r="A19" s="1396" t="s">
        <v>52</v>
      </c>
      <c r="B19" s="1427" t="str">
        <f t="shared" ref="B19:H19" si="3">IF(OR(B20=0,B21=0),"n/a",B20*100/B21)</f>
        <v>n/a</v>
      </c>
      <c r="C19" s="1429" t="str">
        <f t="shared" si="3"/>
        <v>n/a</v>
      </c>
      <c r="D19" s="1427" t="str">
        <f t="shared" si="3"/>
        <v>n/a</v>
      </c>
      <c r="E19" s="1430" t="str">
        <f t="shared" si="3"/>
        <v>n/a</v>
      </c>
      <c r="F19" s="1430" t="str">
        <f t="shared" si="3"/>
        <v>n/a</v>
      </c>
      <c r="G19" s="1430" t="str">
        <f t="shared" si="3"/>
        <v>n/a</v>
      </c>
      <c r="H19" s="1428" t="str">
        <f t="shared" si="3"/>
        <v>n/a</v>
      </c>
    </row>
    <row r="20" spans="1:8" s="18" customFormat="1" ht="15" customHeight="1" x14ac:dyDescent="0.35">
      <c r="A20" s="1397" t="s">
        <v>59</v>
      </c>
      <c r="B20" s="1431">
        <f>'3 - Cash flow'!C39</f>
        <v>0</v>
      </c>
      <c r="C20" s="1433">
        <f>'3 - Cash flow'!D39</f>
        <v>0</v>
      </c>
      <c r="D20" s="1431">
        <f>'3 - Cash flow'!E39</f>
        <v>0</v>
      </c>
      <c r="E20" s="1434">
        <f>'3 - Cash flow'!F39</f>
        <v>0</v>
      </c>
      <c r="F20" s="1434">
        <f>'3 - Cash flow'!G39</f>
        <v>0</v>
      </c>
      <c r="G20" s="1434">
        <f>'3 - Cash flow'!H39</f>
        <v>0</v>
      </c>
      <c r="H20" s="1432">
        <f>'3 - Cash flow'!I39</f>
        <v>0</v>
      </c>
    </row>
    <row r="21" spans="1:8" s="18" customFormat="1" ht="15" customHeight="1" x14ac:dyDescent="0.35">
      <c r="A21" s="1399" t="s">
        <v>55</v>
      </c>
      <c r="B21" s="1439">
        <f>'1 - Inc and Exp'!C15</f>
        <v>0</v>
      </c>
      <c r="C21" s="1441">
        <f>'1 - Inc and Exp'!D15</f>
        <v>0</v>
      </c>
      <c r="D21" s="1439">
        <f>'1 - Inc and Exp'!E15</f>
        <v>0</v>
      </c>
      <c r="E21" s="1442">
        <f>'1 - Inc and Exp'!F15</f>
        <v>0</v>
      </c>
      <c r="F21" s="1442">
        <f>'1 - Inc and Exp'!G15</f>
        <v>0</v>
      </c>
      <c r="G21" s="1442">
        <f>'1 - Inc and Exp'!H15</f>
        <v>0</v>
      </c>
      <c r="H21" s="1440">
        <f>'1 - Inc and Exp'!I15</f>
        <v>0</v>
      </c>
    </row>
    <row r="22" spans="1:8" s="18" customFormat="1" ht="13.15" x14ac:dyDescent="0.35">
      <c r="A22" s="1404"/>
      <c r="B22" s="1405"/>
      <c r="C22" s="1405"/>
      <c r="D22" s="1405"/>
      <c r="E22" s="1405"/>
      <c r="F22" s="1405"/>
      <c r="G22" s="1405"/>
      <c r="H22" s="1406"/>
    </row>
    <row r="23" spans="1:8" s="18" customFormat="1" ht="15" customHeight="1" x14ac:dyDescent="0.35">
      <c r="A23" s="1390" t="s">
        <v>60</v>
      </c>
      <c r="B23" s="1402"/>
      <c r="C23" s="1402"/>
      <c r="D23" s="1402"/>
      <c r="E23" s="1402"/>
      <c r="F23" s="1402"/>
      <c r="G23" s="1402"/>
      <c r="H23" s="1403"/>
    </row>
    <row r="24" spans="1:8" s="18" customFormat="1" ht="28.5" customHeight="1" x14ac:dyDescent="0.45">
      <c r="A24" s="1501" t="s">
        <v>61</v>
      </c>
      <c r="B24" s="1502"/>
      <c r="C24" s="1502"/>
      <c r="D24" s="1502"/>
      <c r="E24" s="1502"/>
      <c r="F24" s="1502"/>
      <c r="G24" s="1502"/>
      <c r="H24" s="1503"/>
    </row>
    <row r="25" spans="1:8" s="18" customFormat="1" ht="13.5" x14ac:dyDescent="0.35">
      <c r="A25" s="1396" t="s">
        <v>62</v>
      </c>
      <c r="B25" s="1423" t="str">
        <f>IF(AND(B31=0,B32=0,B33=0),"n/a",(B26+B27-B28-B29-B30)*(B7-DATE(YEAR(YEAR1)-1,MONTH(YEAR1),DAY(YEAR1)))/(B31-B32-B33))</f>
        <v>n/a</v>
      </c>
      <c r="C25" s="1425" t="str">
        <f>IF(AND(C31=0,C32=0,C33=0),"n/a",(C26+C27-C28-C29-C30)*(C7-B7)/(C31-C32-C33))</f>
        <v>n/a</v>
      </c>
      <c r="D25" s="1423" t="str">
        <f>IF(AND(D31=0,D32=0,D33=0),"n/a",(D26+D27-D28-D29-D30)*(D7-C7)/(D31-D32-D33))</f>
        <v>n/a</v>
      </c>
      <c r="E25" s="1443" t="str">
        <f>IF(AND(E31=0,E32=0,E33=0),"n/a",(E26+E27-E28-E29-E30)*(E7-D7)/(E31-E32-E33))</f>
        <v>n/a</v>
      </c>
      <c r="F25" s="1416"/>
      <c r="G25" s="1417"/>
      <c r="H25" s="1418"/>
    </row>
    <row r="26" spans="1:8" s="18" customFormat="1" ht="13.15" x14ac:dyDescent="0.35">
      <c r="A26" s="1397" t="s">
        <v>63</v>
      </c>
      <c r="B26" s="1431">
        <f>'2 - Financial position'!C25</f>
        <v>0</v>
      </c>
      <c r="C26" s="1433">
        <f>'2 - Financial position'!D25</f>
        <v>0</v>
      </c>
      <c r="D26" s="1431">
        <f>'2 - Financial position'!E25</f>
        <v>0</v>
      </c>
      <c r="E26" s="1434">
        <f>'2 - Financial position'!F25</f>
        <v>0</v>
      </c>
      <c r="F26" s="1410"/>
      <c r="G26" s="1411"/>
      <c r="H26" s="1412"/>
    </row>
    <row r="27" spans="1:8" s="18" customFormat="1" ht="13.15" x14ac:dyDescent="0.35">
      <c r="A27" s="1398" t="s">
        <v>64</v>
      </c>
      <c r="B27" s="1444">
        <f>'2 - Financial position'!C26</f>
        <v>0</v>
      </c>
      <c r="C27" s="1445">
        <f>'2 - Financial position'!D26</f>
        <v>0</v>
      </c>
      <c r="D27" s="1444">
        <f>'2 - Financial position'!E26</f>
        <v>0</v>
      </c>
      <c r="E27" s="1446">
        <f>'2 - Financial position'!F26</f>
        <v>0</v>
      </c>
      <c r="F27" s="1410"/>
      <c r="G27" s="1411"/>
      <c r="H27" s="1412"/>
    </row>
    <row r="28" spans="1:8" s="18" customFormat="1" ht="13.15" x14ac:dyDescent="0.35">
      <c r="A28" s="1398" t="s">
        <v>65</v>
      </c>
      <c r="B28" s="1435">
        <f>'2 - Financial position'!C33</f>
        <v>0</v>
      </c>
      <c r="C28" s="1437">
        <f>'2 - Financial position'!D33</f>
        <v>0</v>
      </c>
      <c r="D28" s="1435">
        <f>'2 - Financial position'!E33</f>
        <v>0</v>
      </c>
      <c r="E28" s="1438">
        <f>'2 - Financial position'!F33</f>
        <v>0</v>
      </c>
      <c r="F28" s="1410"/>
      <c r="G28" s="1411"/>
      <c r="H28" s="1412"/>
    </row>
    <row r="29" spans="1:8" s="18" customFormat="1" ht="13.15" x14ac:dyDescent="0.35">
      <c r="A29" s="1398" t="s">
        <v>66</v>
      </c>
      <c r="B29" s="1435">
        <f>'2 - Financial position'!C34</f>
        <v>0</v>
      </c>
      <c r="C29" s="1437">
        <f>'2 - Financial position'!D34</f>
        <v>0</v>
      </c>
      <c r="D29" s="1435">
        <f>'2 - Financial position'!E34</f>
        <v>0</v>
      </c>
      <c r="E29" s="1438">
        <f>'2 - Financial position'!F34</f>
        <v>0</v>
      </c>
      <c r="F29" s="1410"/>
      <c r="G29" s="1411"/>
      <c r="H29" s="1412"/>
    </row>
    <row r="30" spans="1:8" s="18" customFormat="1" ht="13.15" x14ac:dyDescent="0.35">
      <c r="A30" s="1398" t="s">
        <v>67</v>
      </c>
      <c r="B30" s="1435">
        <f>'2 - Financial position'!C38</f>
        <v>0</v>
      </c>
      <c r="C30" s="1437">
        <f>'2 - Financial position'!D38</f>
        <v>0</v>
      </c>
      <c r="D30" s="1435">
        <f>'2 - Financial position'!E38</f>
        <v>0</v>
      </c>
      <c r="E30" s="1438">
        <f>'2 - Financial position'!F38</f>
        <v>0</v>
      </c>
      <c r="F30" s="1410"/>
      <c r="G30" s="1411"/>
      <c r="H30" s="1412"/>
    </row>
    <row r="31" spans="1:8" s="18" customFormat="1" ht="13.15" x14ac:dyDescent="0.35">
      <c r="A31" s="1398" t="s">
        <v>68</v>
      </c>
      <c r="B31" s="1435">
        <f>'1 - Inc and Exp'!C23</f>
        <v>0</v>
      </c>
      <c r="C31" s="1435">
        <f>'1 - Inc and Exp'!D23</f>
        <v>0</v>
      </c>
      <c r="D31" s="1435">
        <f>'1 - Inc and Exp'!E23</f>
        <v>0</v>
      </c>
      <c r="E31" s="1435">
        <f>'1 - Inc and Exp'!F23</f>
        <v>0</v>
      </c>
      <c r="F31" s="1410"/>
      <c r="G31" s="1411"/>
      <c r="H31" s="1412"/>
    </row>
    <row r="32" spans="1:8" s="18" customFormat="1" ht="13.15" x14ac:dyDescent="0.35">
      <c r="A32" s="1398" t="s">
        <v>69</v>
      </c>
      <c r="B32" s="1435">
        <f>SUM('9 - Staff'!C18,'9 - Staff'!C19)</f>
        <v>0</v>
      </c>
      <c r="C32" s="1437">
        <f>SUM('9 - Staff'!D18,'9 - Staff'!D19)</f>
        <v>0</v>
      </c>
      <c r="D32" s="1435">
        <f>SUM('9 - Staff'!E18,'9 - Staff'!E19)</f>
        <v>0</v>
      </c>
      <c r="E32" s="1438">
        <f>SUM('9 - Staff'!F18,'9 - Staff'!F19)</f>
        <v>0</v>
      </c>
      <c r="F32" s="1410"/>
      <c r="G32" s="1411"/>
      <c r="H32" s="1412"/>
    </row>
    <row r="33" spans="1:8" s="18" customFormat="1" ht="13.15" x14ac:dyDescent="0.35">
      <c r="A33" s="1399" t="s">
        <v>70</v>
      </c>
      <c r="B33" s="1439">
        <f>'1 - Inc and Exp'!C21</f>
        <v>0</v>
      </c>
      <c r="C33" s="1439">
        <f>'1 - Inc and Exp'!D21</f>
        <v>0</v>
      </c>
      <c r="D33" s="1439">
        <f>'1 - Inc and Exp'!E21</f>
        <v>0</v>
      </c>
      <c r="E33" s="1439">
        <f>'1 - Inc and Exp'!F21</f>
        <v>0</v>
      </c>
      <c r="F33" s="1413"/>
      <c r="G33" s="1414"/>
      <c r="H33" s="1415"/>
    </row>
    <row r="34" spans="1:8" s="18" customFormat="1" ht="13.15" x14ac:dyDescent="0.35">
      <c r="A34" s="1404"/>
      <c r="B34" s="1405"/>
      <c r="C34" s="1405"/>
      <c r="D34" s="1405"/>
      <c r="E34" s="1405"/>
      <c r="F34" s="1405"/>
      <c r="G34" s="1405"/>
      <c r="H34" s="1406"/>
    </row>
    <row r="35" spans="1:8" s="18" customFormat="1" ht="15" customHeight="1" x14ac:dyDescent="0.35">
      <c r="A35" s="1390" t="s">
        <v>71</v>
      </c>
      <c r="B35" s="1402"/>
      <c r="C35" s="1402"/>
      <c r="D35" s="1402"/>
      <c r="E35" s="1402"/>
      <c r="F35" s="1402"/>
      <c r="G35" s="1402"/>
      <c r="H35" s="1403"/>
    </row>
    <row r="36" spans="1:8" s="18" customFormat="1" ht="13.15" x14ac:dyDescent="0.35">
      <c r="A36" s="1393" t="s">
        <v>72</v>
      </c>
      <c r="B36" s="1394"/>
      <c r="C36" s="1394"/>
      <c r="D36" s="1394"/>
      <c r="E36" s="1394"/>
      <c r="F36" s="1394"/>
      <c r="G36" s="1394"/>
      <c r="H36" s="1395"/>
    </row>
    <row r="37" spans="1:8" s="18" customFormat="1" ht="13.5" x14ac:dyDescent="0.35">
      <c r="A37" s="1396" t="s">
        <v>73</v>
      </c>
      <c r="B37" s="1423" t="str">
        <f>IF(B39=0,"n/a",B39)</f>
        <v>n/a</v>
      </c>
      <c r="C37" s="1424" t="str">
        <f t="shared" ref="C37:H37" si="4">IF(C39=0,"n/a",C39)</f>
        <v>n/a</v>
      </c>
      <c r="D37" s="1425" t="str">
        <f t="shared" si="4"/>
        <v>n/a</v>
      </c>
      <c r="E37" s="1426" t="str">
        <f t="shared" si="4"/>
        <v>n/a</v>
      </c>
      <c r="F37" s="1426" t="str">
        <f t="shared" si="4"/>
        <v>n/a</v>
      </c>
      <c r="G37" s="1426" t="str">
        <f t="shared" si="4"/>
        <v>n/a</v>
      </c>
      <c r="H37" s="1424" t="str">
        <f t="shared" si="4"/>
        <v>n/a</v>
      </c>
    </row>
    <row r="38" spans="1:8" s="18" customFormat="1" ht="13.5" x14ac:dyDescent="0.35">
      <c r="A38" s="1408" t="s">
        <v>74</v>
      </c>
      <c r="B38" s="1427" t="str">
        <f t="shared" ref="B38:H38" si="5">IF(OR(B39=0,B40=0),"n/a",B39*100/B40)</f>
        <v>n/a</v>
      </c>
      <c r="C38" s="1428" t="str">
        <f t="shared" si="5"/>
        <v>n/a</v>
      </c>
      <c r="D38" s="1429" t="str">
        <f t="shared" si="5"/>
        <v>n/a</v>
      </c>
      <c r="E38" s="1430" t="str">
        <f t="shared" si="5"/>
        <v>n/a</v>
      </c>
      <c r="F38" s="1430" t="str">
        <f t="shared" si="5"/>
        <v>n/a</v>
      </c>
      <c r="G38" s="1430" t="str">
        <f t="shared" si="5"/>
        <v>n/a</v>
      </c>
      <c r="H38" s="1428" t="str">
        <f t="shared" si="5"/>
        <v>n/a</v>
      </c>
    </row>
    <row r="39" spans="1:8" s="18" customFormat="1" ht="15" customHeight="1" x14ac:dyDescent="0.35">
      <c r="A39" s="1409" t="s">
        <v>75</v>
      </c>
      <c r="B39" s="1431">
        <f>SUM('2 - Financial position'!C33,'2 - Financial position'!C34,'2 - Financial position'!C35,'2 - Financial position'!C38,'2 - Financial position'!C49,'2 - Financial position'!C50,'2 - Financial position'!C51)</f>
        <v>0</v>
      </c>
      <c r="C39" s="1432">
        <f>SUM('2 - Financial position'!D33,'2 - Financial position'!D34,'2 - Financial position'!D35,'2 - Financial position'!D38,'2 - Financial position'!D49,'2 - Financial position'!D50,'2 - Financial position'!D51)</f>
        <v>0</v>
      </c>
      <c r="D39" s="1433">
        <f>SUM('2 - Financial position'!E33,'2 - Financial position'!E34,'2 - Financial position'!E35,'2 - Financial position'!E38,'2 - Financial position'!E49,'2 - Financial position'!E50,'2 - Financial position'!E51)</f>
        <v>0</v>
      </c>
      <c r="E39" s="1434">
        <f>SUM('2 - Financial position'!F33,'2 - Financial position'!F34,'2 - Financial position'!F35,'2 - Financial position'!F38,'2 - Financial position'!F49,'2 - Financial position'!F50,'2 - Financial position'!F51)</f>
        <v>0</v>
      </c>
      <c r="F39" s="1434">
        <f>SUM('2 - Financial position'!G33,'2 - Financial position'!G34,'2 - Financial position'!G35,'2 - Financial position'!G38,'2 - Financial position'!G49,'2 - Financial position'!G50,'2 - Financial position'!G51)</f>
        <v>0</v>
      </c>
      <c r="G39" s="1434">
        <f>SUM('2 - Financial position'!H33,'2 - Financial position'!H34,'2 - Financial position'!H35,'2 - Financial position'!H38,'2 - Financial position'!H49,'2 - Financial position'!H50,'2 - Financial position'!H51)</f>
        <v>0</v>
      </c>
      <c r="H39" s="1432">
        <f>SUM('2 - Financial position'!I33,'2 - Financial position'!I34,'2 - Financial position'!I35,'2 - Financial position'!I38,'2 - Financial position'!I49,'2 - Financial position'!I50,'2 - Financial position'!I51)</f>
        <v>0</v>
      </c>
    </row>
    <row r="40" spans="1:8" s="18" customFormat="1" ht="15" customHeight="1" x14ac:dyDescent="0.35">
      <c r="A40" s="1399" t="s">
        <v>55</v>
      </c>
      <c r="B40" s="1439">
        <f>'1 - Inc and Exp'!C15</f>
        <v>0</v>
      </c>
      <c r="C40" s="1440">
        <f>'1 - Inc and Exp'!D15</f>
        <v>0</v>
      </c>
      <c r="D40" s="1441">
        <f>'1 - Inc and Exp'!E15</f>
        <v>0</v>
      </c>
      <c r="E40" s="1442">
        <f>'1 - Inc and Exp'!F15</f>
        <v>0</v>
      </c>
      <c r="F40" s="1442">
        <f>'1 - Inc and Exp'!G15</f>
        <v>0</v>
      </c>
      <c r="G40" s="1442">
        <f>'1 - Inc and Exp'!H15</f>
        <v>0</v>
      </c>
      <c r="H40" s="1440">
        <f>'1 - Inc and Exp'!I15</f>
        <v>0</v>
      </c>
    </row>
  </sheetData>
  <mergeCells count="4">
    <mergeCell ref="A4:A5"/>
    <mergeCell ref="B4:C4"/>
    <mergeCell ref="D4:H4"/>
    <mergeCell ref="A24:H24"/>
  </mergeCells>
  <pageMargins left="0.70866141732283472" right="0.70866141732283472" top="0.74803149606299213" bottom="0.74803149606299213" header="0.31496062992125978" footer="0.31496062992125978"/>
  <pageSetup paperSize="9" scale="74" fitToHeight="3" orientation="landscape" r:id="rId1"/>
  <rowBreaks count="2" manualBreakCount="2">
    <brk id="15" max="7" man="1"/>
    <brk id="2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2AB35-0C0C-4A0D-A593-31519E72108F}">
  <sheetPr codeName="Sheet5">
    <pageSetUpPr autoPageBreaks="0"/>
  </sheetPr>
  <dimension ref="A1:H35"/>
  <sheetViews>
    <sheetView showGridLines="0" zoomScaleNormal="100" zoomScaleSheetLayoutView="50" workbookViewId="0">
      <pane ySplit="12" topLeftCell="A13" activePane="bottomLeft" state="frozen"/>
      <selection pane="bottomLeft"/>
    </sheetView>
  </sheetViews>
  <sheetFormatPr defaultRowHeight="14.25" x14ac:dyDescent="0.45"/>
  <cols>
    <col min="1" max="1" width="19.265625" customWidth="1"/>
    <col min="2" max="2" width="6" style="840" customWidth="1"/>
    <col min="3" max="3" width="77.73046875" bestFit="1" customWidth="1"/>
    <col min="4" max="5" width="17" customWidth="1"/>
    <col min="6" max="6" width="52.265625" bestFit="1" customWidth="1"/>
    <col min="7" max="7" width="71.265625" customWidth="1"/>
  </cols>
  <sheetData>
    <row r="1" spans="1:8" ht="15.75" customHeight="1" x14ac:dyDescent="0.45">
      <c r="A1" s="1474" t="s">
        <v>34</v>
      </c>
      <c r="B1" s="1474"/>
      <c r="C1" s="841"/>
      <c r="D1" s="841"/>
      <c r="E1" s="841"/>
      <c r="F1" s="841"/>
      <c r="G1" s="841"/>
      <c r="H1" s="841"/>
    </row>
    <row r="2" spans="1:8" x14ac:dyDescent="0.45">
      <c r="A2" s="1473" t="s">
        <v>35</v>
      </c>
      <c r="B2" s="1472"/>
      <c r="C2" s="841"/>
      <c r="D2" s="841"/>
      <c r="E2" s="841"/>
      <c r="F2" s="841"/>
      <c r="G2" s="841"/>
      <c r="H2" s="841"/>
    </row>
    <row r="3" spans="1:8" x14ac:dyDescent="0.45">
      <c r="A3" s="1473"/>
      <c r="B3" s="1472"/>
      <c r="C3" s="841"/>
      <c r="D3" s="841"/>
      <c r="E3" s="841"/>
      <c r="F3" s="841"/>
      <c r="G3" s="841"/>
      <c r="H3" s="841"/>
    </row>
    <row r="4" spans="1:8" s="841" customFormat="1" ht="15" customHeight="1" x14ac:dyDescent="0.45">
      <c r="A4" s="1504" t="s">
        <v>913</v>
      </c>
      <c r="B4" s="1504"/>
      <c r="C4" s="1504"/>
      <c r="D4" s="1237"/>
      <c r="E4" s="1237"/>
      <c r="F4" s="1237"/>
      <c r="G4" s="1238"/>
    </row>
    <row r="5" spans="1:8" s="841" customFormat="1" ht="15" customHeight="1" x14ac:dyDescent="0.45">
      <c r="A5" s="1504"/>
      <c r="B5" s="1504"/>
      <c r="C5" s="1504"/>
      <c r="D5" s="1250"/>
      <c r="E5" s="1250"/>
      <c r="F5" s="1250"/>
      <c r="G5" s="1240"/>
    </row>
    <row r="6" spans="1:8" s="841" customFormat="1" ht="15" customHeight="1" x14ac:dyDescent="0.45">
      <c r="A6" s="1504"/>
      <c r="B6" s="1504"/>
      <c r="C6" s="1504"/>
      <c r="D6" s="1250"/>
      <c r="E6" s="1250"/>
      <c r="F6" s="1250"/>
      <c r="G6" s="1240"/>
    </row>
    <row r="7" spans="1:8" s="841" customFormat="1" ht="15.75" customHeight="1" x14ac:dyDescent="0.45">
      <c r="A7" s="1504"/>
      <c r="B7" s="1504"/>
      <c r="C7" s="1504"/>
      <c r="D7" s="1250"/>
      <c r="E7" s="1250"/>
      <c r="F7" s="1250"/>
      <c r="G7" s="1240"/>
    </row>
    <row r="8" spans="1:8" s="841" customFormat="1" ht="15.75" customHeight="1" x14ac:dyDescent="0.45">
      <c r="A8" s="1504"/>
      <c r="B8" s="1504"/>
      <c r="C8" s="1504"/>
      <c r="D8" s="1250"/>
      <c r="E8" s="1250"/>
      <c r="F8" s="1250"/>
      <c r="G8" s="1240"/>
    </row>
    <row r="9" spans="1:8" s="841" customFormat="1" ht="15.75" customHeight="1" x14ac:dyDescent="0.45">
      <c r="A9" s="1505" t="s">
        <v>76</v>
      </c>
      <c r="B9" s="1505"/>
      <c r="C9" s="1505"/>
      <c r="D9" s="1250"/>
      <c r="E9" s="1250"/>
      <c r="F9" s="1250"/>
      <c r="G9" s="1240"/>
    </row>
    <row r="10" spans="1:8" s="841" customFormat="1" x14ac:dyDescent="0.45">
      <c r="A10" s="1239"/>
      <c r="B10" s="1252"/>
      <c r="C10" s="775"/>
      <c r="D10" s="1250"/>
      <c r="E10" s="1250"/>
      <c r="F10" s="775"/>
      <c r="G10" s="776"/>
    </row>
    <row r="11" spans="1:8" s="841" customFormat="1" x14ac:dyDescent="0.45">
      <c r="A11" s="1253" t="s">
        <v>14</v>
      </c>
      <c r="B11" s="1241" t="s">
        <v>77</v>
      </c>
      <c r="C11" s="1241" t="s">
        <v>78</v>
      </c>
      <c r="D11" s="1242" t="s">
        <v>41</v>
      </c>
      <c r="E11" s="1242" t="s">
        <v>42</v>
      </c>
      <c r="F11" s="1242" t="s">
        <v>79</v>
      </c>
      <c r="G11" s="1254" t="s">
        <v>80</v>
      </c>
    </row>
    <row r="12" spans="1:8" s="841" customFormat="1" x14ac:dyDescent="0.45">
      <c r="A12" s="1255"/>
      <c r="B12" s="1256"/>
      <c r="C12" s="87" t="s">
        <v>48</v>
      </c>
      <c r="D12" s="1233"/>
      <c r="E12" s="1257"/>
      <c r="F12" s="1257"/>
      <c r="G12" s="1258"/>
    </row>
    <row r="13" spans="1:8" s="841" customFormat="1" x14ac:dyDescent="0.45">
      <c r="A13" s="1234"/>
      <c r="B13" s="1235"/>
      <c r="C13" s="1235"/>
      <c r="D13" s="1235" t="s">
        <v>81</v>
      </c>
      <c r="E13" s="1235" t="s">
        <v>81</v>
      </c>
      <c r="F13" s="1235"/>
      <c r="G13" s="1236"/>
    </row>
    <row r="14" spans="1:8" ht="30" customHeight="1" x14ac:dyDescent="0.45">
      <c r="A14" s="845" t="s">
        <v>82</v>
      </c>
      <c r="B14" s="356" t="s">
        <v>83</v>
      </c>
      <c r="C14" s="845" t="s">
        <v>84</v>
      </c>
      <c r="D14" s="1447">
        <f>'1 - Inc and Exp'!C11</f>
        <v>0</v>
      </c>
      <c r="E14" s="1448">
        <f>'1 - Inc and Exp'!D11</f>
        <v>0</v>
      </c>
      <c r="F14" s="1259"/>
      <c r="G14" s="1263"/>
    </row>
    <row r="15" spans="1:8" ht="30" customHeight="1" x14ac:dyDescent="0.45">
      <c r="A15" s="845" t="s">
        <v>82</v>
      </c>
      <c r="B15" s="60" t="s">
        <v>85</v>
      </c>
      <c r="C15" s="842" t="s">
        <v>86</v>
      </c>
      <c r="D15" s="1419">
        <f>'1 - Inc and Exp'!C15</f>
        <v>0</v>
      </c>
      <c r="E15" s="1420">
        <f>'1 - Inc and Exp'!D15</f>
        <v>0</v>
      </c>
      <c r="F15" s="1260"/>
      <c r="G15" s="1265"/>
    </row>
    <row r="16" spans="1:8" ht="30" customHeight="1" x14ac:dyDescent="0.45">
      <c r="A16" s="845" t="s">
        <v>82</v>
      </c>
      <c r="B16" s="60" t="s">
        <v>87</v>
      </c>
      <c r="C16" s="842" t="s">
        <v>88</v>
      </c>
      <c r="D16" s="1419">
        <f>'1 - Inc and Exp'!C23</f>
        <v>0</v>
      </c>
      <c r="E16" s="1420">
        <f>'1 - Inc and Exp'!D23</f>
        <v>0</v>
      </c>
      <c r="F16" s="1260"/>
      <c r="G16" s="1265"/>
    </row>
    <row r="17" spans="1:7" ht="30" customHeight="1" x14ac:dyDescent="0.45">
      <c r="A17" s="845" t="s">
        <v>82</v>
      </c>
      <c r="B17" s="60">
        <v>9</v>
      </c>
      <c r="C17" s="842" t="s">
        <v>89</v>
      </c>
      <c r="D17" s="1419">
        <f>'1 - Inc and Exp'!C33</f>
        <v>0</v>
      </c>
      <c r="E17" s="1420">
        <f>'1 - Inc and Exp'!D33</f>
        <v>0</v>
      </c>
      <c r="F17" s="1260"/>
      <c r="G17" s="1265"/>
    </row>
    <row r="18" spans="1:7" ht="30" customHeight="1" x14ac:dyDescent="0.45">
      <c r="A18" s="845" t="s">
        <v>82</v>
      </c>
      <c r="B18" s="537">
        <v>16</v>
      </c>
      <c r="C18" s="843" t="s">
        <v>90</v>
      </c>
      <c r="D18" s="1421">
        <f>'1 - Inc and Exp'!C44</f>
        <v>0</v>
      </c>
      <c r="E18" s="1422">
        <f>'1 - Inc and Exp'!D44</f>
        <v>0</v>
      </c>
      <c r="F18" s="1261"/>
      <c r="G18" s="1266"/>
    </row>
    <row r="19" spans="1:7" x14ac:dyDescent="0.45">
      <c r="A19" s="1245"/>
      <c r="B19" s="389"/>
      <c r="C19" s="389"/>
      <c r="D19" s="389"/>
      <c r="E19" s="389"/>
      <c r="F19" s="1243"/>
      <c r="G19" s="1244"/>
    </row>
    <row r="20" spans="1:7" x14ac:dyDescent="0.45">
      <c r="A20" s="1044"/>
      <c r="B20" s="221"/>
      <c r="C20" s="221"/>
      <c r="D20" s="221" t="s">
        <v>81</v>
      </c>
      <c r="E20" s="221" t="s">
        <v>81</v>
      </c>
      <c r="F20" s="774"/>
      <c r="G20" s="853"/>
    </row>
    <row r="21" spans="1:7" ht="30" customHeight="1" x14ac:dyDescent="0.45">
      <c r="A21" s="1246" t="s">
        <v>91</v>
      </c>
      <c r="B21" s="356" t="s">
        <v>92</v>
      </c>
      <c r="C21" s="845" t="s">
        <v>93</v>
      </c>
      <c r="D21" s="1447">
        <f>'2 - Financial position'!C26</f>
        <v>0</v>
      </c>
      <c r="E21" s="1448">
        <f>'2 - Financial position'!D26</f>
        <v>0</v>
      </c>
      <c r="F21" s="1259"/>
      <c r="G21" s="1263"/>
    </row>
    <row r="22" spans="1:7" ht="30" customHeight="1" x14ac:dyDescent="0.45">
      <c r="A22" s="1246" t="s">
        <v>91</v>
      </c>
      <c r="B22" s="60">
        <v>5</v>
      </c>
      <c r="C22" s="842" t="s">
        <v>94</v>
      </c>
      <c r="D22" s="1419">
        <f>'2 - Financial position'!C44</f>
        <v>0</v>
      </c>
      <c r="E22" s="1420">
        <f>'2 - Financial position'!D44</f>
        <v>0</v>
      </c>
      <c r="F22" s="1260"/>
      <c r="G22" s="1265"/>
    </row>
    <row r="23" spans="1:7" ht="30" customHeight="1" x14ac:dyDescent="0.45">
      <c r="A23" s="1246" t="s">
        <v>91</v>
      </c>
      <c r="B23" s="537">
        <v>9</v>
      </c>
      <c r="C23" s="843" t="s">
        <v>95</v>
      </c>
      <c r="D23" s="1421">
        <f>'2 - Financial position'!C60</f>
        <v>0</v>
      </c>
      <c r="E23" s="1422">
        <f>'2 - Financial position'!D60</f>
        <v>0</v>
      </c>
      <c r="F23" s="1261"/>
      <c r="G23" s="1266"/>
    </row>
    <row r="24" spans="1:7" x14ac:dyDescent="0.45">
      <c r="A24" s="1245"/>
      <c r="B24" s="389"/>
      <c r="C24" s="389"/>
      <c r="D24" s="389"/>
      <c r="E24" s="389"/>
      <c r="F24" s="1243"/>
      <c r="G24" s="1244"/>
    </row>
    <row r="25" spans="1:7" x14ac:dyDescent="0.45">
      <c r="A25" s="1044"/>
      <c r="B25" s="221"/>
      <c r="C25" s="221"/>
      <c r="D25" s="221" t="s">
        <v>81</v>
      </c>
      <c r="E25" s="221" t="s">
        <v>81</v>
      </c>
      <c r="F25" s="774"/>
      <c r="G25" s="853"/>
    </row>
    <row r="26" spans="1:7" ht="30" customHeight="1" x14ac:dyDescent="0.45">
      <c r="A26" s="845" t="s">
        <v>20</v>
      </c>
      <c r="B26" s="356">
        <v>6</v>
      </c>
      <c r="C26" s="845" t="s">
        <v>96</v>
      </c>
      <c r="D26" s="1447">
        <f>'3 - Cash flow'!C39</f>
        <v>0</v>
      </c>
      <c r="E26" s="1448">
        <f>'3 - Cash flow'!D39</f>
        <v>0</v>
      </c>
      <c r="F26" s="1259"/>
      <c r="G26" s="1263"/>
    </row>
    <row r="27" spans="1:7" ht="30" customHeight="1" x14ac:dyDescent="0.45">
      <c r="A27" s="845" t="s">
        <v>20</v>
      </c>
      <c r="B27" s="60" t="s">
        <v>97</v>
      </c>
      <c r="C27" s="842" t="s">
        <v>98</v>
      </c>
      <c r="D27" s="1419">
        <f>'3 - Cash flow'!C48</f>
        <v>0</v>
      </c>
      <c r="E27" s="1420">
        <f>'3 - Cash flow'!D48</f>
        <v>0</v>
      </c>
      <c r="F27" s="1260"/>
      <c r="G27" s="1265"/>
    </row>
    <row r="28" spans="1:7" ht="30" customHeight="1" x14ac:dyDescent="0.45">
      <c r="A28" s="845" t="s">
        <v>20</v>
      </c>
      <c r="B28" s="60" t="s">
        <v>99</v>
      </c>
      <c r="C28" s="842" t="s">
        <v>100</v>
      </c>
      <c r="D28" s="1419">
        <f>'3 - Cash flow'!C49</f>
        <v>0</v>
      </c>
      <c r="E28" s="1420">
        <f>'3 - Cash flow'!D49</f>
        <v>0</v>
      </c>
      <c r="F28" s="1260"/>
      <c r="G28" s="1265"/>
    </row>
    <row r="29" spans="1:7" ht="30" customHeight="1" x14ac:dyDescent="0.45">
      <c r="A29" s="845" t="s">
        <v>20</v>
      </c>
      <c r="B29" s="537" t="s">
        <v>101</v>
      </c>
      <c r="C29" s="843" t="s">
        <v>102</v>
      </c>
      <c r="D29" s="1421">
        <f>'3 - Cash flow'!C60</f>
        <v>0</v>
      </c>
      <c r="E29" s="1422">
        <f>'3 - Cash flow'!D60</f>
        <v>0</v>
      </c>
      <c r="F29" s="1260"/>
      <c r="G29" s="1265"/>
    </row>
    <row r="30" spans="1:7" ht="30" customHeight="1" x14ac:dyDescent="0.45">
      <c r="A30" s="845" t="s">
        <v>20</v>
      </c>
      <c r="B30" s="60" t="s">
        <v>103</v>
      </c>
      <c r="C30" s="842" t="s">
        <v>104</v>
      </c>
      <c r="D30" s="1419">
        <f>'3 - Cash flow'!C61</f>
        <v>0</v>
      </c>
      <c r="E30" s="1420">
        <f>'3 - Cash flow'!D61</f>
        <v>0</v>
      </c>
      <c r="F30" s="1260"/>
      <c r="G30" s="1265"/>
    </row>
    <row r="31" spans="1:7" ht="30" customHeight="1" x14ac:dyDescent="0.45">
      <c r="A31" s="845" t="s">
        <v>20</v>
      </c>
      <c r="B31" s="537">
        <v>9</v>
      </c>
      <c r="C31" s="843" t="s">
        <v>105</v>
      </c>
      <c r="D31" s="1421">
        <f>'3 - Cash flow'!C68</f>
        <v>0</v>
      </c>
      <c r="E31" s="1422">
        <f>'3 - Cash flow'!D68</f>
        <v>0</v>
      </c>
      <c r="F31" s="1261"/>
      <c r="G31" s="1266"/>
    </row>
    <row r="32" spans="1:7" x14ac:dyDescent="0.45">
      <c r="A32" s="1245"/>
      <c r="B32" s="389"/>
      <c r="C32" s="389"/>
      <c r="D32" s="389"/>
      <c r="E32" s="389"/>
      <c r="F32" s="1243"/>
      <c r="G32" s="1244"/>
    </row>
    <row r="33" spans="1:7" x14ac:dyDescent="0.45">
      <c r="A33" s="1044"/>
      <c r="B33" s="221"/>
      <c r="C33" s="221"/>
      <c r="D33" s="221"/>
      <c r="E33" s="221"/>
      <c r="F33" s="774"/>
      <c r="G33" s="853"/>
    </row>
    <row r="34" spans="1:7" ht="30" customHeight="1" x14ac:dyDescent="0.45">
      <c r="A34" s="1246" t="s">
        <v>106</v>
      </c>
      <c r="B34" s="356" t="s">
        <v>107</v>
      </c>
      <c r="C34" s="845" t="s">
        <v>108</v>
      </c>
      <c r="D34" s="1449">
        <f>'11 - Remuneration'!C57</f>
        <v>0</v>
      </c>
      <c r="E34" s="1449">
        <f>'11 - Remuneration'!D57</f>
        <v>0</v>
      </c>
      <c r="F34" s="1259"/>
      <c r="G34" s="1263"/>
    </row>
    <row r="35" spans="1:7" ht="30" customHeight="1" x14ac:dyDescent="0.45">
      <c r="A35" s="1222" t="s">
        <v>106</v>
      </c>
      <c r="B35" s="61" t="s">
        <v>109</v>
      </c>
      <c r="C35" s="844" t="s">
        <v>110</v>
      </c>
      <c r="D35" s="1450">
        <f>'11 - Remuneration'!C58</f>
        <v>0</v>
      </c>
      <c r="E35" s="1450">
        <f>'11 - Remuneration'!D58</f>
        <v>0</v>
      </c>
      <c r="F35" s="1262"/>
      <c r="G35" s="1264"/>
    </row>
  </sheetData>
  <sheetProtection formatCells="0" sort="0" autoFilter="0"/>
  <mergeCells count="2">
    <mergeCell ref="A4:C8"/>
    <mergeCell ref="A9:C9"/>
  </mergeCells>
  <hyperlinks>
    <hyperlink ref="A9:C9" r:id="rId1" display="Link to AFR25 Guidance on completing the workbook" xr:uid="{BECD32A4-F389-4481-A4F6-E95EB0567DB1}"/>
  </hyperlinks>
  <pageMargins left="0.7" right="0.7" top="0.75" bottom="0.75" header="0.3" footer="0.3"/>
  <pageSetup paperSize="9" orientation="portrait"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667F8-F1CE-420B-BE1D-2F2D666F9424}">
  <sheetPr codeName="Sheet108">
    <pageSetUpPr fitToPage="1"/>
  </sheetPr>
  <dimension ref="A1:G124"/>
  <sheetViews>
    <sheetView showGridLines="0" zoomScaleNormal="100" workbookViewId="0"/>
  </sheetViews>
  <sheetFormatPr defaultColWidth="9" defaultRowHeight="12.75" x14ac:dyDescent="0.35"/>
  <cols>
    <col min="1" max="1" width="5.86328125" style="2" customWidth="1"/>
    <col min="2" max="2" width="83.265625" style="1" customWidth="1"/>
    <col min="3" max="3" width="10" style="767" bestFit="1" customWidth="1"/>
    <col min="4" max="7" width="11.265625" style="1" customWidth="1"/>
    <col min="8" max="16384" width="9" style="1"/>
  </cols>
  <sheetData>
    <row r="1" spans="1:7" ht="15.4" x14ac:dyDescent="0.45">
      <c r="A1" s="1474" t="s">
        <v>34</v>
      </c>
      <c r="B1" s="1474"/>
      <c r="C1" s="841"/>
      <c r="D1" s="841"/>
      <c r="E1" s="841"/>
      <c r="F1" s="841"/>
      <c r="G1" s="841"/>
    </row>
    <row r="2" spans="1:7" ht="15.6" customHeight="1" x14ac:dyDescent="0.45">
      <c r="A2" s="1473" t="s">
        <v>35</v>
      </c>
      <c r="B2" s="1472"/>
      <c r="C2" s="841"/>
      <c r="D2" s="841"/>
      <c r="E2" s="841"/>
      <c r="F2" s="841"/>
      <c r="G2" s="841"/>
    </row>
    <row r="3" spans="1:7" ht="15" customHeight="1" x14ac:dyDescent="0.35">
      <c r="A3" s="682"/>
      <c r="B3" s="682"/>
      <c r="C3" s="682"/>
      <c r="D3" s="682"/>
      <c r="E3" s="682"/>
      <c r="F3" s="682"/>
      <c r="G3" s="682"/>
    </row>
    <row r="4" spans="1:7" ht="15" customHeight="1" x14ac:dyDescent="0.35">
      <c r="A4" s="1515" t="s">
        <v>111</v>
      </c>
      <c r="B4" s="1515"/>
      <c r="C4" s="768"/>
      <c r="D4" s="1516" t="s">
        <v>112</v>
      </c>
      <c r="E4" s="1516"/>
      <c r="F4" s="1516"/>
      <c r="G4" s="1517"/>
    </row>
    <row r="5" spans="1:7" ht="41.65" customHeight="1" x14ac:dyDescent="0.4">
      <c r="A5" s="1515"/>
      <c r="B5" s="1515"/>
      <c r="C5" s="769"/>
      <c r="D5" s="69"/>
      <c r="E5" s="69"/>
      <c r="F5" s="69"/>
      <c r="G5" s="70"/>
    </row>
    <row r="6" spans="1:7" ht="15" customHeight="1" x14ac:dyDescent="0.4">
      <c r="A6" s="9"/>
      <c r="B6" s="156"/>
      <c r="C6" s="770"/>
      <c r="D6" s="152" t="s">
        <v>44</v>
      </c>
      <c r="E6" s="152" t="s">
        <v>45</v>
      </c>
      <c r="F6" s="152" t="s">
        <v>46</v>
      </c>
      <c r="G6" s="157" t="s">
        <v>47</v>
      </c>
    </row>
    <row r="7" spans="1:7" ht="15" customHeight="1" x14ac:dyDescent="0.4">
      <c r="A7" s="10"/>
      <c r="B7" s="1518" t="s">
        <v>48</v>
      </c>
      <c r="C7" s="1518"/>
      <c r="D7" s="73"/>
      <c r="E7" s="73"/>
      <c r="F7" s="73"/>
      <c r="G7" s="74"/>
    </row>
    <row r="8" spans="1:7" ht="15" customHeight="1" x14ac:dyDescent="0.35">
      <c r="A8" s="45">
        <v>1</v>
      </c>
      <c r="B8" s="99" t="s">
        <v>113</v>
      </c>
      <c r="C8" s="774" t="s">
        <v>114</v>
      </c>
      <c r="D8" s="239"/>
      <c r="E8" s="239"/>
      <c r="F8" s="239"/>
      <c r="G8" s="240"/>
    </row>
    <row r="9" spans="1:7" ht="15" customHeight="1" x14ac:dyDescent="0.35">
      <c r="A9" s="59" t="s">
        <v>115</v>
      </c>
      <c r="B9" s="277" t="s">
        <v>116</v>
      </c>
      <c r="C9" s="782" t="s">
        <v>117</v>
      </c>
      <c r="D9" s="242">
        <v>0</v>
      </c>
      <c r="E9" s="242">
        <v>0</v>
      </c>
      <c r="F9" s="242">
        <v>0</v>
      </c>
      <c r="G9" s="243">
        <v>0</v>
      </c>
    </row>
    <row r="10" spans="1:7" ht="15" customHeight="1" x14ac:dyDescent="0.35">
      <c r="A10" s="60" t="s">
        <v>118</v>
      </c>
      <c r="B10" s="278" t="s">
        <v>119</v>
      </c>
      <c r="C10" s="783" t="s">
        <v>120</v>
      </c>
      <c r="D10" s="1251">
        <f>ROUND('4 - Income'!M13, 2)</f>
        <v>0</v>
      </c>
      <c r="E10" s="683">
        <v>0</v>
      </c>
      <c r="F10" s="683">
        <v>0</v>
      </c>
      <c r="G10" s="684">
        <v>0</v>
      </c>
    </row>
    <row r="11" spans="1:7" ht="15" customHeight="1" x14ac:dyDescent="0.35">
      <c r="A11" s="60" t="s">
        <v>83</v>
      </c>
      <c r="B11" s="278" t="s">
        <v>121</v>
      </c>
      <c r="C11" s="783" t="s">
        <v>120</v>
      </c>
      <c r="D11" s="1251">
        <f>ROUND('4 - Income'!M15, 2)</f>
        <v>0</v>
      </c>
      <c r="E11" s="683">
        <v>0</v>
      </c>
      <c r="F11" s="683">
        <v>0</v>
      </c>
      <c r="G11" s="684">
        <v>0</v>
      </c>
    </row>
    <row r="12" spans="1:7" ht="15" customHeight="1" x14ac:dyDescent="0.35">
      <c r="A12" s="60" t="s">
        <v>122</v>
      </c>
      <c r="B12" s="278" t="s">
        <v>123</v>
      </c>
      <c r="C12" s="783" t="s">
        <v>81</v>
      </c>
      <c r="D12" s="850">
        <f>'9 - Staff'!F18+'9 - Staff'!F19</f>
        <v>0</v>
      </c>
      <c r="E12" s="245">
        <v>0</v>
      </c>
      <c r="F12" s="245">
        <v>0</v>
      </c>
      <c r="G12" s="246">
        <v>0</v>
      </c>
    </row>
    <row r="13" spans="1:7" ht="15" customHeight="1" x14ac:dyDescent="0.35">
      <c r="A13" s="60" t="s">
        <v>124</v>
      </c>
      <c r="B13" s="278" t="s">
        <v>125</v>
      </c>
      <c r="C13" s="783" t="s">
        <v>120</v>
      </c>
      <c r="D13" s="683">
        <v>0</v>
      </c>
      <c r="E13" s="683">
        <v>0</v>
      </c>
      <c r="F13" s="683">
        <v>0</v>
      </c>
      <c r="G13" s="684">
        <v>0</v>
      </c>
    </row>
    <row r="14" spans="1:7" ht="15" customHeight="1" x14ac:dyDescent="0.35">
      <c r="A14" s="60" t="s">
        <v>126</v>
      </c>
      <c r="B14" s="278" t="s">
        <v>127</v>
      </c>
      <c r="C14" s="783" t="s">
        <v>120</v>
      </c>
      <c r="D14" s="683">
        <v>0</v>
      </c>
      <c r="E14" s="683">
        <v>0</v>
      </c>
      <c r="F14" s="683">
        <v>0</v>
      </c>
      <c r="G14" s="684">
        <v>0</v>
      </c>
    </row>
    <row r="15" spans="1:7" ht="15" customHeight="1" x14ac:dyDescent="0.35">
      <c r="A15" s="60" t="s">
        <v>85</v>
      </c>
      <c r="B15" s="278" t="s">
        <v>128</v>
      </c>
      <c r="C15" s="783" t="s">
        <v>120</v>
      </c>
      <c r="D15" s="683">
        <v>0</v>
      </c>
      <c r="E15" s="683">
        <v>0</v>
      </c>
      <c r="F15" s="683">
        <v>0</v>
      </c>
      <c r="G15" s="684">
        <v>0</v>
      </c>
    </row>
    <row r="16" spans="1:7" ht="15" customHeight="1" x14ac:dyDescent="0.35">
      <c r="A16" s="60" t="s">
        <v>129</v>
      </c>
      <c r="B16" s="278" t="s">
        <v>130</v>
      </c>
      <c r="C16" s="783" t="s">
        <v>120</v>
      </c>
      <c r="D16" s="683">
        <v>0</v>
      </c>
      <c r="E16" s="683">
        <v>0</v>
      </c>
      <c r="F16" s="683">
        <v>0</v>
      </c>
      <c r="G16" s="684">
        <v>0</v>
      </c>
    </row>
    <row r="17" spans="1:7" ht="15" customHeight="1" x14ac:dyDescent="0.35">
      <c r="A17" s="60" t="s">
        <v>131</v>
      </c>
      <c r="B17" s="278" t="s">
        <v>132</v>
      </c>
      <c r="C17" s="783" t="s">
        <v>120</v>
      </c>
      <c r="D17" s="683">
        <v>0</v>
      </c>
      <c r="E17" s="683">
        <v>0</v>
      </c>
      <c r="F17" s="683">
        <v>0</v>
      </c>
      <c r="G17" s="684">
        <v>0</v>
      </c>
    </row>
    <row r="18" spans="1:7" ht="15" customHeight="1" x14ac:dyDescent="0.35">
      <c r="A18" s="60" t="s">
        <v>133</v>
      </c>
      <c r="B18" s="278" t="s">
        <v>134</v>
      </c>
      <c r="C18" s="783" t="s">
        <v>120</v>
      </c>
      <c r="D18" s="683">
        <v>0</v>
      </c>
      <c r="E18" s="683">
        <v>0</v>
      </c>
      <c r="F18" s="683">
        <v>0</v>
      </c>
      <c r="G18" s="684">
        <v>0</v>
      </c>
    </row>
    <row r="19" spans="1:7" ht="15" customHeight="1" x14ac:dyDescent="0.35">
      <c r="A19" s="60" t="s">
        <v>135</v>
      </c>
      <c r="B19" s="278" t="s">
        <v>136</v>
      </c>
      <c r="C19" s="1471" t="s">
        <v>81</v>
      </c>
      <c r="D19" s="245">
        <v>0</v>
      </c>
      <c r="E19" s="245">
        <v>0</v>
      </c>
      <c r="F19" s="245">
        <v>0</v>
      </c>
      <c r="G19" s="246">
        <v>0</v>
      </c>
    </row>
    <row r="20" spans="1:7" ht="15" customHeight="1" x14ac:dyDescent="0.35">
      <c r="A20" s="60" t="s">
        <v>137</v>
      </c>
      <c r="B20" s="278" t="s">
        <v>138</v>
      </c>
      <c r="C20" s="783" t="s">
        <v>81</v>
      </c>
      <c r="D20" s="245">
        <v>0</v>
      </c>
      <c r="E20" s="245">
        <v>0</v>
      </c>
      <c r="F20" s="245">
        <v>0</v>
      </c>
      <c r="G20" s="246">
        <v>0</v>
      </c>
    </row>
    <row r="21" spans="1:7" ht="15" customHeight="1" x14ac:dyDescent="0.35">
      <c r="A21" s="62"/>
      <c r="B21" s="63"/>
      <c r="C21" s="772"/>
      <c r="D21" s="237"/>
      <c r="E21" s="237"/>
      <c r="F21" s="237"/>
      <c r="G21" s="238"/>
    </row>
    <row r="22" spans="1:7" ht="13.5" x14ac:dyDescent="0.35">
      <c r="A22" s="45">
        <v>2</v>
      </c>
      <c r="B22" s="99" t="s">
        <v>139</v>
      </c>
      <c r="C22" s="771"/>
      <c r="D22" s="239"/>
      <c r="E22" s="239"/>
      <c r="F22" s="239"/>
      <c r="G22" s="240"/>
    </row>
    <row r="23" spans="1:7" ht="35.25" customHeight="1" x14ac:dyDescent="0.35">
      <c r="A23" s="1512" t="s">
        <v>140</v>
      </c>
      <c r="B23" s="1513"/>
      <c r="C23" s="1514"/>
      <c r="D23" s="685"/>
      <c r="E23" s="237"/>
      <c r="F23" s="237"/>
      <c r="G23" s="238"/>
    </row>
    <row r="24" spans="1:7" s="687" customFormat="1" ht="15" customHeight="1" x14ac:dyDescent="0.35">
      <c r="A24" s="62"/>
      <c r="B24" s="751"/>
      <c r="C24" s="774" t="s">
        <v>114</v>
      </c>
      <c r="D24" s="615"/>
      <c r="E24" s="615"/>
      <c r="F24" s="615"/>
      <c r="G24" s="616"/>
    </row>
    <row r="25" spans="1:7" ht="114" customHeight="1" x14ac:dyDescent="0.35">
      <c r="A25" s="356" t="s">
        <v>141</v>
      </c>
      <c r="B25" s="766" t="s">
        <v>142</v>
      </c>
      <c r="C25" s="1272" t="s">
        <v>81</v>
      </c>
      <c r="D25" s="1506">
        <v>0</v>
      </c>
      <c r="E25" s="1507"/>
      <c r="F25" s="1507"/>
      <c r="G25" s="1508"/>
    </row>
    <row r="26" spans="1:7" ht="36" customHeight="1" x14ac:dyDescent="0.35">
      <c r="A26" s="60" t="s">
        <v>143</v>
      </c>
      <c r="B26" s="686" t="s">
        <v>144</v>
      </c>
      <c r="C26" s="784" t="s">
        <v>120</v>
      </c>
      <c r="D26" s="1509">
        <v>0</v>
      </c>
      <c r="E26" s="1510"/>
      <c r="F26" s="1510"/>
      <c r="G26" s="1511"/>
    </row>
    <row r="27" spans="1:7" ht="26.25" customHeight="1" x14ac:dyDescent="0.45">
      <c r="A27" s="66"/>
      <c r="B27" s="1479" t="s">
        <v>76</v>
      </c>
      <c r="C27" s="1273"/>
      <c r="D27" s="1273"/>
      <c r="E27" s="1274"/>
      <c r="F27" s="1274"/>
      <c r="G27" s="1275"/>
    </row>
    <row r="28" spans="1:7" s="18" customFormat="1" ht="13.15" x14ac:dyDescent="0.35">
      <c r="A28" s="44"/>
      <c r="C28" s="90"/>
    </row>
    <row r="29" spans="1:7" s="18" customFormat="1" ht="13.15" x14ac:dyDescent="0.35">
      <c r="A29" s="44"/>
      <c r="C29" s="90"/>
    </row>
    <row r="30" spans="1:7" s="18" customFormat="1" ht="13.15" x14ac:dyDescent="0.35">
      <c r="A30" s="44"/>
      <c r="C30" s="90"/>
    </row>
    <row r="31" spans="1:7" s="18" customFormat="1" ht="13.15" x14ac:dyDescent="0.35">
      <c r="A31" s="44"/>
      <c r="C31" s="90"/>
    </row>
    <row r="32" spans="1:7" s="18" customFormat="1" ht="13.15" x14ac:dyDescent="0.35">
      <c r="A32" s="44"/>
      <c r="C32" s="90"/>
    </row>
    <row r="33" spans="1:3" s="18" customFormat="1" ht="13.15" x14ac:dyDescent="0.35">
      <c r="A33" s="44"/>
      <c r="C33" s="90"/>
    </row>
    <row r="34" spans="1:3" s="18" customFormat="1" ht="13.15" x14ac:dyDescent="0.35">
      <c r="A34" s="44"/>
      <c r="C34" s="90"/>
    </row>
    <row r="35" spans="1:3" s="18" customFormat="1" ht="13.15" x14ac:dyDescent="0.35">
      <c r="A35" s="44"/>
      <c r="C35" s="90"/>
    </row>
    <row r="36" spans="1:3" s="18" customFormat="1" ht="13.15" x14ac:dyDescent="0.35">
      <c r="A36" s="44"/>
      <c r="C36" s="90"/>
    </row>
    <row r="37" spans="1:3" s="18" customFormat="1" ht="13.15" x14ac:dyDescent="0.35">
      <c r="A37" s="44"/>
      <c r="C37" s="90"/>
    </row>
    <row r="38" spans="1:3" s="18" customFormat="1" ht="13.15" x14ac:dyDescent="0.35">
      <c r="A38" s="44"/>
      <c r="C38" s="90"/>
    </row>
    <row r="39" spans="1:3" s="18" customFormat="1" ht="13.15" x14ac:dyDescent="0.35">
      <c r="A39" s="44"/>
      <c r="C39" s="90"/>
    </row>
    <row r="40" spans="1:3" s="18" customFormat="1" ht="13.15" x14ac:dyDescent="0.35">
      <c r="A40" s="44"/>
      <c r="C40" s="90"/>
    </row>
    <row r="41" spans="1:3" s="18" customFormat="1" ht="13.15" x14ac:dyDescent="0.35">
      <c r="A41" s="44"/>
      <c r="C41" s="90"/>
    </row>
    <row r="42" spans="1:3" s="18" customFormat="1" ht="13.15" x14ac:dyDescent="0.35">
      <c r="A42" s="44"/>
      <c r="C42" s="90"/>
    </row>
    <row r="43" spans="1:3" s="18" customFormat="1" ht="13.15" x14ac:dyDescent="0.35">
      <c r="A43" s="44"/>
      <c r="C43" s="90"/>
    </row>
    <row r="44" spans="1:3" s="18" customFormat="1" ht="13.15" x14ac:dyDescent="0.35">
      <c r="A44" s="44"/>
      <c r="C44" s="90"/>
    </row>
    <row r="45" spans="1:3" s="18" customFormat="1" ht="13.15" x14ac:dyDescent="0.35">
      <c r="A45" s="44"/>
      <c r="C45" s="90"/>
    </row>
    <row r="46" spans="1:3" s="18" customFormat="1" ht="13.15" x14ac:dyDescent="0.35">
      <c r="A46" s="44"/>
      <c r="C46" s="90"/>
    </row>
    <row r="47" spans="1:3" s="18" customFormat="1" ht="13.15" x14ac:dyDescent="0.35">
      <c r="A47" s="44"/>
      <c r="C47" s="90"/>
    </row>
    <row r="48" spans="1:3" s="18" customFormat="1" ht="13.15" x14ac:dyDescent="0.35">
      <c r="A48" s="44"/>
      <c r="C48" s="90"/>
    </row>
    <row r="49" spans="1:3" s="18" customFormat="1" ht="13.15" x14ac:dyDescent="0.35">
      <c r="A49" s="44"/>
      <c r="C49" s="90"/>
    </row>
    <row r="50" spans="1:3" s="18" customFormat="1" ht="13.15" x14ac:dyDescent="0.35">
      <c r="A50" s="44"/>
      <c r="C50" s="90"/>
    </row>
    <row r="51" spans="1:3" s="18" customFormat="1" ht="13.15" x14ac:dyDescent="0.35">
      <c r="A51" s="44"/>
      <c r="C51" s="90"/>
    </row>
    <row r="52" spans="1:3" s="18" customFormat="1" ht="13.15" x14ac:dyDescent="0.35">
      <c r="A52" s="44"/>
      <c r="C52" s="90"/>
    </row>
    <row r="53" spans="1:3" s="18" customFormat="1" ht="13.15" x14ac:dyDescent="0.35">
      <c r="A53" s="44"/>
      <c r="C53" s="90"/>
    </row>
    <row r="54" spans="1:3" s="18" customFormat="1" ht="13.15" x14ac:dyDescent="0.35">
      <c r="A54" s="44"/>
      <c r="C54" s="90"/>
    </row>
    <row r="55" spans="1:3" s="18" customFormat="1" ht="13.15" x14ac:dyDescent="0.35">
      <c r="A55" s="44"/>
      <c r="C55" s="90"/>
    </row>
    <row r="56" spans="1:3" s="18" customFormat="1" ht="13.15" x14ac:dyDescent="0.35">
      <c r="A56" s="44"/>
      <c r="C56" s="90"/>
    </row>
    <row r="57" spans="1:3" s="18" customFormat="1" ht="13.15" x14ac:dyDescent="0.35">
      <c r="A57" s="44"/>
      <c r="C57" s="90"/>
    </row>
    <row r="58" spans="1:3" s="18" customFormat="1" ht="13.15" x14ac:dyDescent="0.35">
      <c r="A58" s="44"/>
      <c r="C58" s="90"/>
    </row>
    <row r="59" spans="1:3" s="18" customFormat="1" ht="13.15" x14ac:dyDescent="0.35">
      <c r="A59" s="44"/>
      <c r="C59" s="90"/>
    </row>
    <row r="60" spans="1:3" s="18" customFormat="1" ht="13.15" x14ac:dyDescent="0.35">
      <c r="A60" s="44"/>
      <c r="C60" s="90"/>
    </row>
    <row r="61" spans="1:3" s="18" customFormat="1" ht="13.15" x14ac:dyDescent="0.35">
      <c r="A61" s="44"/>
      <c r="C61" s="90"/>
    </row>
    <row r="62" spans="1:3" s="18" customFormat="1" ht="13.15" x14ac:dyDescent="0.35">
      <c r="A62" s="44"/>
      <c r="C62" s="90"/>
    </row>
    <row r="63" spans="1:3" s="18" customFormat="1" ht="13.15" x14ac:dyDescent="0.35">
      <c r="A63" s="44"/>
      <c r="C63" s="90"/>
    </row>
    <row r="64" spans="1:3" s="18" customFormat="1" ht="13.15" x14ac:dyDescent="0.35">
      <c r="A64" s="44"/>
      <c r="C64" s="90"/>
    </row>
    <row r="65" spans="1:3" s="18" customFormat="1" ht="13.15" x14ac:dyDescent="0.35">
      <c r="A65" s="44"/>
      <c r="C65" s="90"/>
    </row>
    <row r="66" spans="1:3" s="18" customFormat="1" ht="13.15" x14ac:dyDescent="0.35">
      <c r="A66" s="44"/>
      <c r="C66" s="90"/>
    </row>
    <row r="67" spans="1:3" s="18" customFormat="1" ht="13.15" x14ac:dyDescent="0.35">
      <c r="A67" s="44"/>
      <c r="C67" s="90"/>
    </row>
    <row r="68" spans="1:3" s="18" customFormat="1" ht="13.15" x14ac:dyDescent="0.35">
      <c r="A68" s="44"/>
      <c r="C68" s="90"/>
    </row>
    <row r="69" spans="1:3" s="18" customFormat="1" ht="13.15" x14ac:dyDescent="0.35">
      <c r="A69" s="44"/>
      <c r="C69" s="90"/>
    </row>
    <row r="70" spans="1:3" s="18" customFormat="1" ht="13.15" x14ac:dyDescent="0.35">
      <c r="A70" s="44"/>
      <c r="C70" s="90"/>
    </row>
    <row r="71" spans="1:3" s="18" customFormat="1" ht="13.15" x14ac:dyDescent="0.35">
      <c r="A71" s="44"/>
      <c r="C71" s="90"/>
    </row>
    <row r="72" spans="1:3" s="18" customFormat="1" ht="13.15" x14ac:dyDescent="0.35">
      <c r="A72" s="44"/>
      <c r="C72" s="90"/>
    </row>
    <row r="73" spans="1:3" s="18" customFormat="1" ht="13.15" x14ac:dyDescent="0.35">
      <c r="A73" s="44"/>
      <c r="C73" s="90"/>
    </row>
    <row r="74" spans="1:3" s="18" customFormat="1" ht="13.15" x14ac:dyDescent="0.35">
      <c r="A74" s="44"/>
      <c r="C74" s="90"/>
    </row>
    <row r="75" spans="1:3" s="18" customFormat="1" ht="13.15" x14ac:dyDescent="0.35">
      <c r="A75" s="44"/>
      <c r="C75" s="90"/>
    </row>
    <row r="76" spans="1:3" s="18" customFormat="1" ht="13.15" x14ac:dyDescent="0.35">
      <c r="A76" s="44"/>
      <c r="C76" s="90"/>
    </row>
    <row r="77" spans="1:3" s="18" customFormat="1" ht="13.15" x14ac:dyDescent="0.35">
      <c r="A77" s="44"/>
      <c r="C77" s="90"/>
    </row>
    <row r="78" spans="1:3" s="18" customFormat="1" ht="13.15" x14ac:dyDescent="0.35">
      <c r="A78" s="44"/>
      <c r="C78" s="90"/>
    </row>
    <row r="79" spans="1:3" s="18" customFormat="1" ht="13.15" x14ac:dyDescent="0.35">
      <c r="A79" s="44"/>
      <c r="C79" s="90"/>
    </row>
    <row r="80" spans="1:3" s="18" customFormat="1" ht="13.15" x14ac:dyDescent="0.35">
      <c r="A80" s="44"/>
      <c r="C80" s="90"/>
    </row>
    <row r="81" spans="1:3" s="18" customFormat="1" ht="13.15" x14ac:dyDescent="0.35">
      <c r="A81" s="44"/>
      <c r="C81" s="90"/>
    </row>
    <row r="82" spans="1:3" s="18" customFormat="1" ht="13.15" x14ac:dyDescent="0.35">
      <c r="A82" s="44"/>
      <c r="C82" s="90"/>
    </row>
    <row r="83" spans="1:3" s="18" customFormat="1" ht="13.15" x14ac:dyDescent="0.35">
      <c r="A83" s="44"/>
      <c r="C83" s="90"/>
    </row>
    <row r="84" spans="1:3" s="18" customFormat="1" ht="13.15" x14ac:dyDescent="0.35">
      <c r="A84" s="44"/>
      <c r="C84" s="90"/>
    </row>
    <row r="85" spans="1:3" s="18" customFormat="1" ht="13.15" x14ac:dyDescent="0.35">
      <c r="A85" s="44"/>
      <c r="C85" s="90"/>
    </row>
    <row r="86" spans="1:3" s="18" customFormat="1" ht="13.15" x14ac:dyDescent="0.35">
      <c r="A86" s="44"/>
      <c r="C86" s="90"/>
    </row>
    <row r="87" spans="1:3" s="18" customFormat="1" ht="13.15" x14ac:dyDescent="0.35">
      <c r="A87" s="44"/>
      <c r="C87" s="90"/>
    </row>
    <row r="88" spans="1:3" s="18" customFormat="1" ht="13.15" x14ac:dyDescent="0.35">
      <c r="A88" s="44"/>
      <c r="C88" s="90"/>
    </row>
    <row r="89" spans="1:3" s="18" customFormat="1" ht="13.15" x14ac:dyDescent="0.35">
      <c r="A89" s="44"/>
      <c r="C89" s="90"/>
    </row>
    <row r="90" spans="1:3" s="18" customFormat="1" ht="13.15" x14ac:dyDescent="0.35">
      <c r="A90" s="44"/>
      <c r="C90" s="90"/>
    </row>
    <row r="91" spans="1:3" s="18" customFormat="1" ht="13.15" x14ac:dyDescent="0.35">
      <c r="A91" s="44"/>
      <c r="C91" s="90"/>
    </row>
    <row r="92" spans="1:3" s="18" customFormat="1" ht="13.15" x14ac:dyDescent="0.35">
      <c r="A92" s="44"/>
      <c r="C92" s="90"/>
    </row>
    <row r="93" spans="1:3" s="18" customFormat="1" ht="13.15" x14ac:dyDescent="0.35">
      <c r="A93" s="44"/>
      <c r="C93" s="90"/>
    </row>
    <row r="94" spans="1:3" s="18" customFormat="1" ht="13.15" x14ac:dyDescent="0.35">
      <c r="A94" s="44"/>
      <c r="C94" s="90"/>
    </row>
    <row r="95" spans="1:3" s="18" customFormat="1" ht="13.15" x14ac:dyDescent="0.35">
      <c r="A95" s="44"/>
      <c r="C95" s="90"/>
    </row>
    <row r="96" spans="1:3" s="18" customFormat="1" ht="13.15" x14ac:dyDescent="0.35">
      <c r="A96" s="44"/>
      <c r="C96" s="90"/>
    </row>
    <row r="97" spans="1:3" s="18" customFormat="1" ht="13.15" x14ac:dyDescent="0.35">
      <c r="A97" s="44"/>
      <c r="C97" s="90"/>
    </row>
    <row r="98" spans="1:3" s="18" customFormat="1" ht="13.15" x14ac:dyDescent="0.35">
      <c r="A98" s="44"/>
      <c r="C98" s="90"/>
    </row>
    <row r="99" spans="1:3" s="18" customFormat="1" ht="13.15" x14ac:dyDescent="0.35">
      <c r="A99" s="44"/>
      <c r="C99" s="90"/>
    </row>
    <row r="100" spans="1:3" s="18" customFormat="1" ht="13.15" x14ac:dyDescent="0.35">
      <c r="A100" s="44"/>
      <c r="C100" s="90"/>
    </row>
    <row r="101" spans="1:3" s="18" customFormat="1" ht="13.15" x14ac:dyDescent="0.35">
      <c r="A101" s="44"/>
      <c r="C101" s="90"/>
    </row>
    <row r="102" spans="1:3" s="18" customFormat="1" ht="13.15" x14ac:dyDescent="0.35">
      <c r="A102" s="44"/>
      <c r="C102" s="90"/>
    </row>
    <row r="103" spans="1:3" s="18" customFormat="1" ht="13.15" x14ac:dyDescent="0.35">
      <c r="A103" s="44"/>
      <c r="C103" s="90"/>
    </row>
    <row r="104" spans="1:3" s="18" customFormat="1" ht="13.15" x14ac:dyDescent="0.35">
      <c r="A104" s="44"/>
      <c r="C104" s="90"/>
    </row>
    <row r="105" spans="1:3" s="18" customFormat="1" ht="13.15" x14ac:dyDescent="0.35">
      <c r="A105" s="44"/>
      <c r="C105" s="90"/>
    </row>
    <row r="106" spans="1:3" s="18" customFormat="1" ht="13.15" x14ac:dyDescent="0.35">
      <c r="A106" s="44"/>
      <c r="C106" s="90"/>
    </row>
    <row r="107" spans="1:3" s="18" customFormat="1" ht="13.15" x14ac:dyDescent="0.35">
      <c r="A107" s="44"/>
      <c r="C107" s="90"/>
    </row>
    <row r="108" spans="1:3" s="18" customFormat="1" ht="13.15" x14ac:dyDescent="0.35">
      <c r="A108" s="44"/>
      <c r="C108" s="90"/>
    </row>
    <row r="109" spans="1:3" s="18" customFormat="1" ht="13.15" x14ac:dyDescent="0.35">
      <c r="A109" s="44"/>
      <c r="C109" s="90"/>
    </row>
    <row r="110" spans="1:3" s="18" customFormat="1" ht="13.15" x14ac:dyDescent="0.35">
      <c r="A110" s="44"/>
      <c r="C110" s="90"/>
    </row>
    <row r="111" spans="1:3" s="18" customFormat="1" ht="13.15" x14ac:dyDescent="0.35">
      <c r="A111" s="44"/>
      <c r="C111" s="90"/>
    </row>
    <row r="112" spans="1:3" s="18" customFormat="1" ht="13.15" x14ac:dyDescent="0.35">
      <c r="A112" s="44"/>
      <c r="C112" s="90"/>
    </row>
    <row r="113" spans="1:3" s="18" customFormat="1" ht="13.15" x14ac:dyDescent="0.35">
      <c r="A113" s="44"/>
      <c r="C113" s="90"/>
    </row>
    <row r="114" spans="1:3" s="18" customFormat="1" ht="13.15" x14ac:dyDescent="0.35">
      <c r="A114" s="44"/>
      <c r="C114" s="90"/>
    </row>
    <row r="115" spans="1:3" s="18" customFormat="1" ht="13.15" x14ac:dyDescent="0.35">
      <c r="A115" s="44"/>
      <c r="C115" s="90"/>
    </row>
    <row r="116" spans="1:3" s="18" customFormat="1" ht="13.15" x14ac:dyDescent="0.35">
      <c r="A116" s="44"/>
      <c r="C116" s="90"/>
    </row>
    <row r="117" spans="1:3" s="18" customFormat="1" ht="13.15" x14ac:dyDescent="0.35">
      <c r="A117" s="44"/>
      <c r="C117" s="90"/>
    </row>
    <row r="118" spans="1:3" s="18" customFormat="1" ht="13.15" x14ac:dyDescent="0.35">
      <c r="A118" s="44"/>
      <c r="C118" s="90"/>
    </row>
    <row r="119" spans="1:3" s="18" customFormat="1" ht="13.15" x14ac:dyDescent="0.35">
      <c r="A119" s="44"/>
      <c r="C119" s="90"/>
    </row>
    <row r="120" spans="1:3" s="18" customFormat="1" ht="13.15" x14ac:dyDescent="0.35">
      <c r="A120" s="44"/>
      <c r="C120" s="90"/>
    </row>
    <row r="121" spans="1:3" s="18" customFormat="1" ht="13.15" x14ac:dyDescent="0.35">
      <c r="A121" s="44"/>
      <c r="C121" s="90"/>
    </row>
    <row r="122" spans="1:3" s="18" customFormat="1" ht="13.15" x14ac:dyDescent="0.35">
      <c r="A122" s="44"/>
      <c r="C122" s="90"/>
    </row>
    <row r="123" spans="1:3" s="18" customFormat="1" ht="13.15" x14ac:dyDescent="0.35">
      <c r="A123" s="44"/>
      <c r="C123" s="90"/>
    </row>
    <row r="124" spans="1:3" s="18" customFormat="1" ht="13.15" x14ac:dyDescent="0.35">
      <c r="A124" s="44"/>
      <c r="C124" s="90"/>
    </row>
  </sheetData>
  <sheetProtection formatCells="0" sort="0" autoFilter="0"/>
  <mergeCells count="6">
    <mergeCell ref="D25:G25"/>
    <mergeCell ref="D26:G26"/>
    <mergeCell ref="A23:C23"/>
    <mergeCell ref="A4:B5"/>
    <mergeCell ref="D4:G4"/>
    <mergeCell ref="B7:C7"/>
  </mergeCells>
  <dataValidations count="1">
    <dataValidation type="list" allowBlank="1" showInputMessage="1" showErrorMessage="1" sqref="D23" xr:uid="{D3CC84A3-3E81-48E6-B4EC-2489EA2709D3}">
      <formula1>T0_dropdown</formula1>
    </dataValidation>
  </dataValidations>
  <hyperlinks>
    <hyperlink ref="B27" r:id="rId1" xr:uid="{813867A6-CD73-479E-8F22-95B5BFEE0231}"/>
  </hyperlinks>
  <pageMargins left="0.70866141732283472" right="0.70866141732283472" top="0.74803149606299213" bottom="0.74803149606299213" header="0.31496062992125984" footer="0.31496062992125984"/>
  <pageSetup paperSize="9" scale="67"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P196"/>
  <sheetViews>
    <sheetView showGridLines="0" zoomScaleNormal="100" workbookViewId="0">
      <pane ySplit="7" topLeftCell="A8" activePane="bottomLeft" state="frozen"/>
      <selection pane="bottomLeft"/>
    </sheetView>
  </sheetViews>
  <sheetFormatPr defaultColWidth="9" defaultRowHeight="13.15" x14ac:dyDescent="0.35"/>
  <cols>
    <col min="1" max="1" width="5.86328125" style="2" customWidth="1"/>
    <col min="2" max="2" width="53.59765625" style="1" customWidth="1"/>
    <col min="3" max="9" width="11.265625" style="1" customWidth="1"/>
    <col min="10" max="10" width="8.86328125" style="18" customWidth="1"/>
    <col min="11" max="16" width="11" style="18" customWidth="1"/>
    <col min="17" max="16384" width="9" style="1"/>
  </cols>
  <sheetData>
    <row r="1" spans="1:16" customFormat="1" ht="15.75" customHeight="1" x14ac:dyDescent="0.45">
      <c r="A1" s="1474" t="s">
        <v>34</v>
      </c>
      <c r="B1" s="1474"/>
      <c r="C1" s="841"/>
      <c r="D1" s="841"/>
      <c r="E1" s="841"/>
      <c r="F1" s="841"/>
      <c r="G1" s="841"/>
      <c r="H1" s="841"/>
      <c r="I1" s="1247"/>
      <c r="J1" s="1247"/>
      <c r="K1" s="1247"/>
      <c r="L1" s="1247"/>
    </row>
    <row r="2" spans="1:16" customFormat="1" ht="14.25" x14ac:dyDescent="0.45">
      <c r="A2" s="1473" t="s">
        <v>35</v>
      </c>
      <c r="B2" s="1472"/>
      <c r="C2" s="841"/>
      <c r="D2" s="841"/>
      <c r="E2" s="841"/>
      <c r="F2" s="841"/>
      <c r="G2" s="841"/>
      <c r="H2" s="841"/>
      <c r="I2" s="1248"/>
      <c r="J2" s="1248"/>
      <c r="K2" s="1247"/>
      <c r="L2" s="1247"/>
    </row>
    <row r="3" spans="1:16" customFormat="1" ht="14.25" x14ac:dyDescent="0.45">
      <c r="A3" s="1473"/>
      <c r="B3" s="1472"/>
      <c r="C3" s="841"/>
      <c r="D3" s="841"/>
      <c r="E3" s="841"/>
      <c r="F3" s="841"/>
      <c r="G3" s="841"/>
      <c r="H3" s="841"/>
      <c r="I3" s="1248"/>
      <c r="J3" s="1248"/>
      <c r="K3" s="1247"/>
      <c r="L3" s="1247"/>
    </row>
    <row r="4" spans="1:16" ht="15.75" customHeight="1" x14ac:dyDescent="0.4">
      <c r="A4" s="1515" t="s">
        <v>145</v>
      </c>
      <c r="B4" s="1519"/>
      <c r="C4" s="1526" t="s">
        <v>37</v>
      </c>
      <c r="D4" s="1526"/>
      <c r="E4" s="1526" t="s">
        <v>112</v>
      </c>
      <c r="F4" s="1526"/>
      <c r="G4" s="1526"/>
      <c r="H4" s="1526"/>
      <c r="I4" s="1517"/>
      <c r="J4" s="143"/>
      <c r="K4" s="1690" t="s">
        <v>146</v>
      </c>
      <c r="L4" s="1690"/>
      <c r="M4" s="1690"/>
      <c r="N4" s="1690"/>
      <c r="O4" s="1690"/>
      <c r="P4" s="1690"/>
    </row>
    <row r="5" spans="1:16" ht="41.25" customHeight="1" x14ac:dyDescent="0.4">
      <c r="A5" s="1520"/>
      <c r="B5" s="1521"/>
      <c r="C5" s="67"/>
      <c r="D5" s="68" t="s">
        <v>39</v>
      </c>
      <c r="E5" s="67" t="s">
        <v>40</v>
      </c>
      <c r="F5" s="69"/>
      <c r="G5" s="69"/>
      <c r="H5" s="69"/>
      <c r="I5" s="70"/>
      <c r="J5" s="143"/>
      <c r="K5" s="1528" t="s">
        <v>147</v>
      </c>
      <c r="L5" s="1528"/>
      <c r="M5" s="1528"/>
      <c r="N5" s="1528"/>
      <c r="O5" s="1528"/>
      <c r="P5" s="1528"/>
    </row>
    <row r="6" spans="1:16" ht="15" customHeight="1" x14ac:dyDescent="0.4">
      <c r="A6" s="9"/>
      <c r="B6" s="156"/>
      <c r="C6" s="152" t="s">
        <v>41</v>
      </c>
      <c r="D6" s="152" t="s">
        <v>42</v>
      </c>
      <c r="E6" s="152" t="s">
        <v>43</v>
      </c>
      <c r="F6" s="152" t="s">
        <v>44</v>
      </c>
      <c r="G6" s="152" t="s">
        <v>45</v>
      </c>
      <c r="H6" s="152" t="s">
        <v>46</v>
      </c>
      <c r="I6" s="157" t="s">
        <v>47</v>
      </c>
      <c r="J6" s="143"/>
      <c r="K6" s="1527" t="s">
        <v>148</v>
      </c>
      <c r="L6" s="1525" t="s">
        <v>149</v>
      </c>
      <c r="M6" s="1525" t="s">
        <v>150</v>
      </c>
      <c r="N6" s="1525" t="s">
        <v>151</v>
      </c>
      <c r="O6" s="1525" t="s">
        <v>152</v>
      </c>
      <c r="P6" s="1524" t="s">
        <v>153</v>
      </c>
    </row>
    <row r="7" spans="1:16" ht="15" customHeight="1" x14ac:dyDescent="0.4">
      <c r="A7" s="10"/>
      <c r="B7" s="13" t="s">
        <v>48</v>
      </c>
      <c r="C7" s="71"/>
      <c r="D7" s="72"/>
      <c r="E7" s="71"/>
      <c r="F7" s="73"/>
      <c r="G7" s="73"/>
      <c r="H7" s="73"/>
      <c r="I7" s="74"/>
      <c r="J7" s="143"/>
      <c r="K7" s="1527"/>
      <c r="L7" s="1525"/>
      <c r="M7" s="1525"/>
      <c r="N7" s="1525"/>
      <c r="O7" s="1525"/>
      <c r="P7" s="1524"/>
    </row>
    <row r="8" spans="1:16" ht="15" customHeight="1" x14ac:dyDescent="0.35">
      <c r="A8" s="45">
        <v>1</v>
      </c>
      <c r="B8" s="221" t="s">
        <v>154</v>
      </c>
      <c r="C8" s="222" t="s">
        <v>81</v>
      </c>
      <c r="D8" s="222" t="s">
        <v>81</v>
      </c>
      <c r="E8" s="222" t="s">
        <v>81</v>
      </c>
      <c r="F8" s="222" t="s">
        <v>81</v>
      </c>
      <c r="G8" s="222" t="s">
        <v>81</v>
      </c>
      <c r="H8" s="222" t="s">
        <v>81</v>
      </c>
      <c r="I8" s="223" t="s">
        <v>81</v>
      </c>
      <c r="J8" s="143"/>
      <c r="K8" s="390"/>
      <c r="L8" s="391"/>
      <c r="M8" s="391"/>
      <c r="N8" s="391"/>
      <c r="O8" s="391"/>
      <c r="P8" s="392"/>
    </row>
    <row r="9" spans="1:16" ht="15" customHeight="1" x14ac:dyDescent="0.35">
      <c r="A9" s="59" t="s">
        <v>115</v>
      </c>
      <c r="B9" s="277" t="s">
        <v>155</v>
      </c>
      <c r="C9" s="224">
        <f>'4 - Income'!C9</f>
        <v>0</v>
      </c>
      <c r="D9" s="225">
        <f>'4 - Income'!D9</f>
        <v>0</v>
      </c>
      <c r="E9" s="224">
        <f>'4 - Income'!E9</f>
        <v>0</v>
      </c>
      <c r="F9" s="226">
        <f>'4 - Income'!F9</f>
        <v>0</v>
      </c>
      <c r="G9" s="226">
        <f>'4 - Income'!G9</f>
        <v>0</v>
      </c>
      <c r="H9" s="226">
        <f>'4 - Income'!H9</f>
        <v>0</v>
      </c>
      <c r="I9" s="225">
        <f>'4 - Income'!I9</f>
        <v>0</v>
      </c>
      <c r="J9" s="143"/>
      <c r="K9" s="185">
        <f>IF(AND(C9=0,D9=0),0,IF(AND(C9=0,D9&gt;0),1,IF(AND(C9=0,D9&lt;0),-1,(D9-C9)/ABS(C9))))</f>
        <v>0</v>
      </c>
      <c r="L9" s="186">
        <f t="shared" ref="L9:P15" si="0">IF(AND(D9=0,E9=0),0,IF(AND(D9=0,E9&gt;0),1,IF(AND(D9=0,E9&lt;0),-1,(E9-D9)/ABS(D9))))</f>
        <v>0</v>
      </c>
      <c r="M9" s="186">
        <f t="shared" si="0"/>
        <v>0</v>
      </c>
      <c r="N9" s="186">
        <f t="shared" si="0"/>
        <v>0</v>
      </c>
      <c r="O9" s="186">
        <f t="shared" si="0"/>
        <v>0</v>
      </c>
      <c r="P9" s="187">
        <f t="shared" si="0"/>
        <v>0</v>
      </c>
    </row>
    <row r="10" spans="1:16" ht="15" customHeight="1" x14ac:dyDescent="0.35">
      <c r="A10" s="60" t="s">
        <v>118</v>
      </c>
      <c r="B10" s="278" t="s">
        <v>156</v>
      </c>
      <c r="C10" s="227">
        <f>'4 - Income'!C21</f>
        <v>0</v>
      </c>
      <c r="D10" s="228">
        <f>'4 - Income'!D21</f>
        <v>0</v>
      </c>
      <c r="E10" s="227">
        <f>'4 - Income'!E21</f>
        <v>0</v>
      </c>
      <c r="F10" s="229">
        <f>'4 - Income'!F21</f>
        <v>0</v>
      </c>
      <c r="G10" s="229">
        <f>'4 - Income'!G21</f>
        <v>0</v>
      </c>
      <c r="H10" s="229">
        <f>'4 - Income'!H21</f>
        <v>0</v>
      </c>
      <c r="I10" s="228">
        <f>'4 - Income'!I21</f>
        <v>0</v>
      </c>
      <c r="J10" s="143"/>
      <c r="K10" s="188">
        <f t="shared" ref="K10:K15" si="1">IF(AND(C10=0,D10=0),0,IF(AND(C10=0,D10&gt;0),1,IF(AND(C10=0,D10&lt;0),-1,(D10-C10)/ABS(C10))))</f>
        <v>0</v>
      </c>
      <c r="L10" s="189">
        <f t="shared" si="0"/>
        <v>0</v>
      </c>
      <c r="M10" s="189">
        <f t="shared" si="0"/>
        <v>0</v>
      </c>
      <c r="N10" s="189">
        <f t="shared" si="0"/>
        <v>0</v>
      </c>
      <c r="O10" s="189">
        <f t="shared" si="0"/>
        <v>0</v>
      </c>
      <c r="P10" s="190">
        <f t="shared" si="0"/>
        <v>0</v>
      </c>
    </row>
    <row r="11" spans="1:16" ht="15" customHeight="1" x14ac:dyDescent="0.35">
      <c r="A11" s="60" t="s">
        <v>83</v>
      </c>
      <c r="B11" s="278" t="s">
        <v>84</v>
      </c>
      <c r="C11" s="227">
        <f>'4 - Income'!C27</f>
        <v>0</v>
      </c>
      <c r="D11" s="467">
        <f>'4 - Income'!D27</f>
        <v>0</v>
      </c>
      <c r="E11" s="227">
        <f>'4 - Income'!E27</f>
        <v>0</v>
      </c>
      <c r="F11" s="229">
        <f>'4 - Income'!F27</f>
        <v>0</v>
      </c>
      <c r="G11" s="229">
        <f>'4 - Income'!G27</f>
        <v>0</v>
      </c>
      <c r="H11" s="229">
        <f>'4 - Income'!H27</f>
        <v>0</v>
      </c>
      <c r="I11" s="228">
        <f>'4 - Income'!I27</f>
        <v>0</v>
      </c>
      <c r="J11" s="143"/>
      <c r="K11" s="188">
        <f t="shared" si="1"/>
        <v>0</v>
      </c>
      <c r="L11" s="189">
        <f t="shared" si="0"/>
        <v>0</v>
      </c>
      <c r="M11" s="189">
        <f t="shared" si="0"/>
        <v>0</v>
      </c>
      <c r="N11" s="189">
        <f t="shared" si="0"/>
        <v>0</v>
      </c>
      <c r="O11" s="189">
        <f t="shared" si="0"/>
        <v>0</v>
      </c>
      <c r="P11" s="190">
        <f t="shared" si="0"/>
        <v>0</v>
      </c>
    </row>
    <row r="12" spans="1:16" ht="15" customHeight="1" x14ac:dyDescent="0.35">
      <c r="A12" s="60" t="s">
        <v>122</v>
      </c>
      <c r="B12" s="278" t="s">
        <v>157</v>
      </c>
      <c r="C12" s="227">
        <f>'4 - Income'!C49</f>
        <v>0</v>
      </c>
      <c r="D12" s="228">
        <f>'4 - Income'!D49</f>
        <v>0</v>
      </c>
      <c r="E12" s="227">
        <f>'4 - Income'!E49</f>
        <v>0</v>
      </c>
      <c r="F12" s="229">
        <f>'4 - Income'!F49</f>
        <v>0</v>
      </c>
      <c r="G12" s="702">
        <f>'4 - Income'!G49</f>
        <v>0</v>
      </c>
      <c r="H12" s="702">
        <f>'4 - Income'!H49</f>
        <v>0</v>
      </c>
      <c r="I12" s="703">
        <f>'4 - Income'!I49</f>
        <v>0</v>
      </c>
      <c r="J12" s="143"/>
      <c r="K12" s="188">
        <f t="shared" si="1"/>
        <v>0</v>
      </c>
      <c r="L12" s="189">
        <f t="shared" si="0"/>
        <v>0</v>
      </c>
      <c r="M12" s="660">
        <f t="shared" si="0"/>
        <v>0</v>
      </c>
      <c r="N12" s="660">
        <f t="shared" si="0"/>
        <v>0</v>
      </c>
      <c r="O12" s="660">
        <f t="shared" si="0"/>
        <v>0</v>
      </c>
      <c r="P12" s="689">
        <f t="shared" si="0"/>
        <v>0</v>
      </c>
    </row>
    <row r="13" spans="1:16" ht="15" customHeight="1" x14ac:dyDescent="0.35">
      <c r="A13" s="60" t="s">
        <v>124</v>
      </c>
      <c r="B13" s="278" t="s">
        <v>158</v>
      </c>
      <c r="C13" s="227">
        <f>'4 - Income'!C51</f>
        <v>0</v>
      </c>
      <c r="D13" s="228">
        <f>'4 - Income'!D51</f>
        <v>0</v>
      </c>
      <c r="E13" s="227">
        <f>'4 - Income'!E51</f>
        <v>0</v>
      </c>
      <c r="F13" s="700">
        <f>'4 - Income'!F51</f>
        <v>0</v>
      </c>
      <c r="G13" s="721"/>
      <c r="H13" s="720"/>
      <c r="I13" s="723"/>
      <c r="J13" s="143"/>
      <c r="K13" s="188">
        <f t="shared" si="1"/>
        <v>0</v>
      </c>
      <c r="L13" s="661">
        <f t="shared" si="0"/>
        <v>0</v>
      </c>
      <c r="M13" s="752">
        <f t="shared" si="0"/>
        <v>0</v>
      </c>
      <c r="N13" s="577"/>
      <c r="O13" s="578"/>
      <c r="P13" s="579"/>
    </row>
    <row r="14" spans="1:16" ht="15" customHeight="1" x14ac:dyDescent="0.35">
      <c r="A14" s="61" t="s">
        <v>126</v>
      </c>
      <c r="B14" s="279" t="s">
        <v>159</v>
      </c>
      <c r="C14" s="230">
        <f>'4 - Income'!C53</f>
        <v>0</v>
      </c>
      <c r="D14" s="231">
        <f>'4 - Income'!D53</f>
        <v>0</v>
      </c>
      <c r="E14" s="230">
        <f>'4 - Income'!E53</f>
        <v>0</v>
      </c>
      <c r="F14" s="701">
        <f>'4 - Income'!F53</f>
        <v>0</v>
      </c>
      <c r="G14" s="785"/>
      <c r="H14" s="541"/>
      <c r="I14" s="742"/>
      <c r="J14" s="143"/>
      <c r="K14" s="188">
        <f t="shared" si="1"/>
        <v>0</v>
      </c>
      <c r="L14" s="189">
        <f t="shared" si="0"/>
        <v>0</v>
      </c>
      <c r="M14" s="753">
        <f t="shared" si="0"/>
        <v>0</v>
      </c>
      <c r="N14" s="580"/>
      <c r="O14" s="581"/>
      <c r="P14" s="582"/>
    </row>
    <row r="15" spans="1:16" ht="15" customHeight="1" x14ac:dyDescent="0.35">
      <c r="A15" s="97" t="s">
        <v>85</v>
      </c>
      <c r="B15" s="233" t="s">
        <v>86</v>
      </c>
      <c r="C15" s="234">
        <f>SUM(C9:C14)</f>
        <v>0</v>
      </c>
      <c r="D15" s="235">
        <f t="shared" ref="D15:F15" si="2">SUM(D9:D14)</f>
        <v>0</v>
      </c>
      <c r="E15" s="234">
        <f t="shared" si="2"/>
        <v>0</v>
      </c>
      <c r="F15" s="236">
        <f t="shared" si="2"/>
        <v>0</v>
      </c>
      <c r="G15" s="236">
        <f>'4 - Income'!G55</f>
        <v>0</v>
      </c>
      <c r="H15" s="236">
        <f>'4 - Income'!H55</f>
        <v>0</v>
      </c>
      <c r="I15" s="704">
        <f>'4 - Income'!I55</f>
        <v>0</v>
      </c>
      <c r="J15" s="143"/>
      <c r="K15" s="191">
        <f t="shared" si="1"/>
        <v>0</v>
      </c>
      <c r="L15" s="192">
        <f t="shared" si="0"/>
        <v>0</v>
      </c>
      <c r="M15" s="192">
        <f t="shared" si="0"/>
        <v>0</v>
      </c>
      <c r="N15" s="690">
        <f t="shared" si="0"/>
        <v>0</v>
      </c>
      <c r="O15" s="690">
        <f t="shared" si="0"/>
        <v>0</v>
      </c>
      <c r="P15" s="691">
        <f t="shared" si="0"/>
        <v>0</v>
      </c>
    </row>
    <row r="16" spans="1:16" ht="15" customHeight="1" x14ac:dyDescent="0.35">
      <c r="A16" s="62"/>
      <c r="B16" s="63"/>
      <c r="C16" s="237"/>
      <c r="D16" s="237"/>
      <c r="E16" s="237"/>
      <c r="F16" s="237"/>
      <c r="G16" s="237"/>
      <c r="H16" s="237"/>
      <c r="I16" s="238"/>
      <c r="J16" s="143"/>
      <c r="K16" s="390"/>
      <c r="L16" s="391"/>
      <c r="M16" s="391"/>
      <c r="N16" s="391"/>
      <c r="O16" s="391"/>
      <c r="P16" s="392"/>
    </row>
    <row r="17" spans="1:16" ht="15" customHeight="1" x14ac:dyDescent="0.35">
      <c r="A17" s="45">
        <v>2</v>
      </c>
      <c r="B17" s="99" t="s">
        <v>160</v>
      </c>
      <c r="C17" s="239" t="s">
        <v>81</v>
      </c>
      <c r="D17" s="239" t="s">
        <v>81</v>
      </c>
      <c r="E17" s="239" t="s">
        <v>81</v>
      </c>
      <c r="F17" s="239" t="s">
        <v>81</v>
      </c>
      <c r="G17" s="239" t="s">
        <v>81</v>
      </c>
      <c r="H17" s="239" t="s">
        <v>81</v>
      </c>
      <c r="I17" s="240" t="s">
        <v>81</v>
      </c>
      <c r="J17" s="143"/>
      <c r="K17" s="390"/>
      <c r="L17" s="391"/>
      <c r="M17" s="391"/>
      <c r="N17" s="391"/>
      <c r="O17" s="391"/>
      <c r="P17" s="392"/>
    </row>
    <row r="18" spans="1:16" ht="15" customHeight="1" x14ac:dyDescent="0.35">
      <c r="A18" s="59" t="s">
        <v>141</v>
      </c>
      <c r="B18" s="277" t="s">
        <v>161</v>
      </c>
      <c r="C18" s="224">
        <f>'9 - Staff'!C21</f>
        <v>0</v>
      </c>
      <c r="D18" s="225">
        <f>'9 - Staff'!D21</f>
        <v>0</v>
      </c>
      <c r="E18" s="224">
        <f>'9 - Staff'!E21</f>
        <v>0</v>
      </c>
      <c r="F18" s="226">
        <f>'9 - Staff'!F21</f>
        <v>0</v>
      </c>
      <c r="G18" s="698">
        <f>'9 - Staff'!G21</f>
        <v>0</v>
      </c>
      <c r="H18" s="698">
        <f>'9 - Staff'!H21</f>
        <v>0</v>
      </c>
      <c r="I18" s="699">
        <f>'9 - Staff'!I21</f>
        <v>0</v>
      </c>
      <c r="J18" s="143"/>
      <c r="K18" s="185">
        <f t="shared" ref="K18:P22" si="3">IF(AND(C18=0,D18=0),0,IF(AND(C18=0,D18&gt;0),1,IF(AND(C18=0,D18&lt;0),-1,(D18-C18)/ABS(C18))))</f>
        <v>0</v>
      </c>
      <c r="L18" s="186">
        <f t="shared" si="3"/>
        <v>0</v>
      </c>
      <c r="M18" s="186">
        <f t="shared" si="3"/>
        <v>0</v>
      </c>
      <c r="N18" s="692">
        <f t="shared" si="3"/>
        <v>0</v>
      </c>
      <c r="O18" s="692">
        <f t="shared" si="3"/>
        <v>0</v>
      </c>
      <c r="P18" s="693">
        <f t="shared" si="3"/>
        <v>0</v>
      </c>
    </row>
    <row r="19" spans="1:16" ht="15" customHeight="1" x14ac:dyDescent="0.35">
      <c r="A19" s="60" t="s">
        <v>143</v>
      </c>
      <c r="B19" s="278" t="s">
        <v>162</v>
      </c>
      <c r="C19" s="241">
        <v>0</v>
      </c>
      <c r="D19" s="228">
        <f>'8 - Cost centre'!F108</f>
        <v>0</v>
      </c>
      <c r="E19" s="241">
        <v>0</v>
      </c>
      <c r="F19" s="242">
        <v>0</v>
      </c>
      <c r="G19" s="786"/>
      <c r="H19" s="539"/>
      <c r="I19" s="787"/>
      <c r="J19" s="94"/>
      <c r="K19" s="188">
        <f t="shared" si="3"/>
        <v>0</v>
      </c>
      <c r="L19" s="189">
        <f t="shared" si="3"/>
        <v>0</v>
      </c>
      <c r="M19" s="189">
        <f t="shared" si="3"/>
        <v>0</v>
      </c>
      <c r="N19" s="577"/>
      <c r="O19" s="578"/>
      <c r="P19" s="579"/>
    </row>
    <row r="20" spans="1:16" ht="15" customHeight="1" x14ac:dyDescent="0.35">
      <c r="A20" s="60" t="s">
        <v>163</v>
      </c>
      <c r="B20" s="280" t="s">
        <v>164</v>
      </c>
      <c r="C20" s="241">
        <v>0</v>
      </c>
      <c r="D20" s="228">
        <f>'8 - Cost centre'!G108</f>
        <v>0</v>
      </c>
      <c r="E20" s="241">
        <v>0</v>
      </c>
      <c r="F20" s="242">
        <v>0</v>
      </c>
      <c r="G20" s="786"/>
      <c r="H20" s="539"/>
      <c r="I20" s="787"/>
      <c r="J20" s="94"/>
      <c r="K20" s="188">
        <f t="shared" si="3"/>
        <v>0</v>
      </c>
      <c r="L20" s="189">
        <f t="shared" si="3"/>
        <v>0</v>
      </c>
      <c r="M20" s="189">
        <f t="shared" si="3"/>
        <v>0</v>
      </c>
      <c r="N20" s="574"/>
      <c r="O20" s="575"/>
      <c r="P20" s="576"/>
    </row>
    <row r="21" spans="1:16" ht="15" customHeight="1" x14ac:dyDescent="0.35">
      <c r="A21" s="60" t="s">
        <v>92</v>
      </c>
      <c r="B21" s="280" t="s">
        <v>165</v>
      </c>
      <c r="C21" s="244">
        <v>0</v>
      </c>
      <c r="D21" s="228">
        <f>'8 - Cost centre'!H108</f>
        <v>0</v>
      </c>
      <c r="E21" s="244">
        <v>0</v>
      </c>
      <c r="F21" s="245">
        <v>0</v>
      </c>
      <c r="G21" s="786"/>
      <c r="H21" s="539"/>
      <c r="I21" s="787"/>
      <c r="J21" s="94"/>
      <c r="K21" s="188">
        <f t="shared" si="3"/>
        <v>0</v>
      </c>
      <c r="L21" s="189">
        <f t="shared" si="3"/>
        <v>0</v>
      </c>
      <c r="M21" s="189">
        <f t="shared" si="3"/>
        <v>0</v>
      </c>
      <c r="N21" s="580"/>
      <c r="O21" s="581"/>
      <c r="P21" s="582"/>
    </row>
    <row r="22" spans="1:16" ht="15" customHeight="1" x14ac:dyDescent="0.35">
      <c r="A22" s="61" t="s">
        <v>166</v>
      </c>
      <c r="B22" s="281" t="s">
        <v>167</v>
      </c>
      <c r="C22" s="247">
        <v>0</v>
      </c>
      <c r="D22" s="231">
        <f>'8 - Cost centre'!I108</f>
        <v>0</v>
      </c>
      <c r="E22" s="247">
        <v>0</v>
      </c>
      <c r="F22" s="248">
        <v>0</v>
      </c>
      <c r="G22" s="199">
        <v>0</v>
      </c>
      <c r="H22" s="199">
        <v>0</v>
      </c>
      <c r="I22" s="198">
        <v>0</v>
      </c>
      <c r="J22" s="94"/>
      <c r="K22" s="188">
        <f t="shared" si="3"/>
        <v>0</v>
      </c>
      <c r="L22" s="189">
        <f t="shared" si="3"/>
        <v>0</v>
      </c>
      <c r="M22" s="189">
        <f t="shared" si="3"/>
        <v>0</v>
      </c>
      <c r="N22" s="694">
        <f t="shared" si="3"/>
        <v>0</v>
      </c>
      <c r="O22" s="694">
        <f t="shared" si="3"/>
        <v>0</v>
      </c>
      <c r="P22" s="695">
        <f t="shared" si="3"/>
        <v>0</v>
      </c>
    </row>
    <row r="23" spans="1:16" ht="15" customHeight="1" x14ac:dyDescent="0.35">
      <c r="A23" s="97" t="s">
        <v>87</v>
      </c>
      <c r="B23" s="250" t="s">
        <v>88</v>
      </c>
      <c r="C23" s="251">
        <f>SUM(C18:C22)</f>
        <v>0</v>
      </c>
      <c r="D23" s="251">
        <f t="shared" ref="D23:F23" si="4">SUM(D18:D22)</f>
        <v>0</v>
      </c>
      <c r="E23" s="251">
        <f t="shared" si="4"/>
        <v>0</v>
      </c>
      <c r="F23" s="251">
        <f t="shared" si="4"/>
        <v>0</v>
      </c>
      <c r="G23" s="779">
        <v>0</v>
      </c>
      <c r="H23" s="779">
        <v>0</v>
      </c>
      <c r="I23" s="780">
        <v>0</v>
      </c>
      <c r="J23" s="143"/>
      <c r="K23" s="191">
        <f>IF(AND(C23=0,D23=0),0,IF(AND(C23=0,D23&gt;0),1,IF(AND(C23=0,D23&lt;0),-1,(D23-C23)/ABS(C23))))</f>
        <v>0</v>
      </c>
      <c r="L23" s="192">
        <f t="shared" ref="L23:P23" si="5">IF(AND(D23=0,E23=0),0,IF(AND(D23=0,E23&gt;0),1,IF(AND(D23=0,E23&lt;0),-1,(E23-D23)/ABS(D23))))</f>
        <v>0</v>
      </c>
      <c r="M23" s="192">
        <f t="shared" si="5"/>
        <v>0</v>
      </c>
      <c r="N23" s="192">
        <f t="shared" si="5"/>
        <v>0</v>
      </c>
      <c r="O23" s="192">
        <f t="shared" si="5"/>
        <v>0</v>
      </c>
      <c r="P23" s="193">
        <f t="shared" si="5"/>
        <v>0</v>
      </c>
    </row>
    <row r="24" spans="1:16" ht="15" customHeight="1" x14ac:dyDescent="0.35">
      <c r="A24" s="62"/>
      <c r="B24" s="252"/>
      <c r="C24" s="237"/>
      <c r="D24" s="237"/>
      <c r="E24" s="237"/>
      <c r="F24" s="237"/>
      <c r="G24" s="237"/>
      <c r="H24" s="237"/>
      <c r="I24" s="238"/>
      <c r="J24" s="143"/>
      <c r="K24" s="390"/>
      <c r="L24" s="391"/>
      <c r="M24" s="391"/>
      <c r="N24" s="391"/>
      <c r="O24" s="391"/>
      <c r="P24" s="392"/>
    </row>
    <row r="25" spans="1:16" ht="27" x14ac:dyDescent="0.35">
      <c r="A25" s="97">
        <v>3</v>
      </c>
      <c r="B25" s="203" t="s">
        <v>168</v>
      </c>
      <c r="C25" s="204">
        <f t="shared" ref="C25:I25" si="6">C15-C23</f>
        <v>0</v>
      </c>
      <c r="D25" s="205">
        <f t="shared" si="6"/>
        <v>0</v>
      </c>
      <c r="E25" s="206">
        <f t="shared" si="6"/>
        <v>0</v>
      </c>
      <c r="F25" s="207">
        <f t="shared" si="6"/>
        <v>0</v>
      </c>
      <c r="G25" s="207">
        <f t="shared" si="6"/>
        <v>0</v>
      </c>
      <c r="H25" s="207">
        <f t="shared" si="6"/>
        <v>0</v>
      </c>
      <c r="I25" s="205">
        <f t="shared" si="6"/>
        <v>0</v>
      </c>
      <c r="J25" s="184"/>
      <c r="K25" s="208">
        <f t="shared" ref="K25:P25" si="7">IF(AND(C25=0,D25=0),0,IF(AND(C25=0,D25&gt;0),1,IF(AND(C25=0,D25&lt;0),-1,(D25-C25)/ABS(C25))))</f>
        <v>0</v>
      </c>
      <c r="L25" s="209">
        <f t="shared" si="7"/>
        <v>0</v>
      </c>
      <c r="M25" s="209">
        <f t="shared" si="7"/>
        <v>0</v>
      </c>
      <c r="N25" s="209">
        <f t="shared" si="7"/>
        <v>0</v>
      </c>
      <c r="O25" s="209">
        <f t="shared" si="7"/>
        <v>0</v>
      </c>
      <c r="P25" s="210">
        <f t="shared" si="7"/>
        <v>0</v>
      </c>
    </row>
    <row r="26" spans="1:16" ht="15" customHeight="1" x14ac:dyDescent="0.35">
      <c r="A26" s="62"/>
      <c r="B26" s="63"/>
      <c r="C26" s="237"/>
      <c r="D26" s="237"/>
      <c r="E26" s="237"/>
      <c r="F26" s="237"/>
      <c r="G26" s="662"/>
      <c r="H26" s="662"/>
      <c r="I26" s="663"/>
      <c r="J26" s="143"/>
      <c r="K26" s="390"/>
      <c r="L26" s="391"/>
      <c r="M26" s="391"/>
      <c r="N26" s="391"/>
      <c r="O26" s="391"/>
      <c r="P26" s="392"/>
    </row>
    <row r="27" spans="1:16" ht="15" customHeight="1" x14ac:dyDescent="0.35">
      <c r="A27" s="12">
        <v>4</v>
      </c>
      <c r="B27" s="253" t="s">
        <v>169</v>
      </c>
      <c r="C27" s="254">
        <v>0</v>
      </c>
      <c r="D27" s="255">
        <v>0</v>
      </c>
      <c r="E27" s="254">
        <v>0</v>
      </c>
      <c r="F27" s="670">
        <v>0</v>
      </c>
      <c r="G27" s="786"/>
      <c r="H27" s="539"/>
      <c r="I27" s="787"/>
      <c r="K27" s="185">
        <f>IF(AND(C27=0,D27=0),0,IF(AND(C27=0,D27&gt;0),1,IF(AND(C27=0,D27&lt;0),-1,(D27-C27)/ABS(C27))))</f>
        <v>0</v>
      </c>
      <c r="L27" s="186">
        <f t="shared" ref="L27:M31" si="8">IF(AND(D27=0,E27=0),0,IF(AND(D27=0,E27&gt;0),1,IF(AND(D27=0,E27&lt;0),-1,(E27-D27)/ABS(D27))))</f>
        <v>0</v>
      </c>
      <c r="M27" s="186">
        <f t="shared" si="8"/>
        <v>0</v>
      </c>
      <c r="N27" s="574"/>
      <c r="O27" s="575"/>
      <c r="P27" s="576"/>
    </row>
    <row r="28" spans="1:16" ht="15" customHeight="1" x14ac:dyDescent="0.35">
      <c r="A28" s="274">
        <v>5</v>
      </c>
      <c r="B28" s="256" t="s">
        <v>170</v>
      </c>
      <c r="C28" s="254">
        <v>0</v>
      </c>
      <c r="D28" s="255">
        <v>0</v>
      </c>
      <c r="E28" s="254">
        <v>0</v>
      </c>
      <c r="F28" s="670">
        <v>0</v>
      </c>
      <c r="G28" s="786"/>
      <c r="H28" s="539"/>
      <c r="I28" s="787"/>
      <c r="K28" s="368">
        <f>IF(AND(C28=0,D28=0),0,IF(AND(C28=0,D28&gt;0),1,IF(AND(C28=0,D28&lt;0),-1,(D28-C28)/ABS(C28))))</f>
        <v>0</v>
      </c>
      <c r="L28" s="369">
        <f>IF(AND(D28=0,E28=0),0,IF(AND(D28=0,E28&gt;0),1,IF(AND(D28=0,E28&lt;0),-1,(E28-D28)/ABS(D28))))</f>
        <v>0</v>
      </c>
      <c r="M28" s="369">
        <f>IF(AND(E28=0,F28=0),0,IF(AND(E28=0,F28&gt;0),1,IF(AND(E28=0,F28&lt;0),-1,(F28-E28)/ABS(E28))))</f>
        <v>0</v>
      </c>
      <c r="N28" s="574"/>
      <c r="O28" s="575"/>
      <c r="P28" s="576"/>
    </row>
    <row r="29" spans="1:16" ht="15" customHeight="1" x14ac:dyDescent="0.35">
      <c r="A29" s="12">
        <v>6</v>
      </c>
      <c r="B29" s="256" t="s">
        <v>171</v>
      </c>
      <c r="C29" s="257">
        <v>0</v>
      </c>
      <c r="D29" s="258">
        <v>0</v>
      </c>
      <c r="E29" s="257">
        <v>0</v>
      </c>
      <c r="F29" s="671">
        <v>0</v>
      </c>
      <c r="G29" s="786"/>
      <c r="H29" s="539"/>
      <c r="I29" s="787"/>
      <c r="K29" s="188">
        <f>IF(AND(C29=0,D29=0),0,IF(AND(C29=0,D29&gt;0),1,IF(AND(C29=0,D29&lt;0),-1,(D29-C29)/ABS(C29))))</f>
        <v>0</v>
      </c>
      <c r="L29" s="189">
        <f t="shared" si="8"/>
        <v>0</v>
      </c>
      <c r="M29" s="189">
        <f t="shared" si="8"/>
        <v>0</v>
      </c>
      <c r="N29" s="574"/>
      <c r="O29" s="575"/>
      <c r="P29" s="576"/>
    </row>
    <row r="30" spans="1:16" ht="15" customHeight="1" x14ac:dyDescent="0.35">
      <c r="A30" s="12">
        <v>7</v>
      </c>
      <c r="B30" s="256" t="s">
        <v>172</v>
      </c>
      <c r="C30" s="257">
        <v>0</v>
      </c>
      <c r="D30" s="258">
        <v>0</v>
      </c>
      <c r="E30" s="257">
        <v>0</v>
      </c>
      <c r="F30" s="671">
        <v>0</v>
      </c>
      <c r="G30" s="786"/>
      <c r="H30" s="539"/>
      <c r="I30" s="787"/>
      <c r="K30" s="188">
        <f>IF(AND(C30=0,D30=0),0,IF(AND(C30=0,D30&gt;0),1,IF(AND(C30=0,D30&lt;0),-1,(D30-C30)/ABS(C30))))</f>
        <v>0</v>
      </c>
      <c r="L30" s="189">
        <f t="shared" si="8"/>
        <v>0</v>
      </c>
      <c r="M30" s="189">
        <f t="shared" si="8"/>
        <v>0</v>
      </c>
      <c r="N30" s="574"/>
      <c r="O30" s="575"/>
      <c r="P30" s="576"/>
    </row>
    <row r="31" spans="1:16" ht="15" customHeight="1" x14ac:dyDescent="0.35">
      <c r="A31" s="12">
        <v>8</v>
      </c>
      <c r="B31" s="256" t="s">
        <v>173</v>
      </c>
      <c r="C31" s="257">
        <v>0</v>
      </c>
      <c r="D31" s="258">
        <v>0</v>
      </c>
      <c r="E31" s="257">
        <v>0</v>
      </c>
      <c r="F31" s="671">
        <v>0</v>
      </c>
      <c r="G31" s="786"/>
      <c r="H31" s="539"/>
      <c r="I31" s="787"/>
      <c r="K31" s="191">
        <f>IF(AND(C31=0,D31=0),0,IF(AND(C31=0,D31&gt;0),1,IF(AND(C31=0,D31&lt;0),-1,(D31-C31)/ABS(C31))))</f>
        <v>0</v>
      </c>
      <c r="L31" s="192">
        <f t="shared" si="8"/>
        <v>0</v>
      </c>
      <c r="M31" s="192">
        <f t="shared" si="8"/>
        <v>0</v>
      </c>
      <c r="N31" s="574"/>
      <c r="O31" s="575"/>
      <c r="P31" s="576"/>
    </row>
    <row r="32" spans="1:16" ht="15" customHeight="1" x14ac:dyDescent="0.35">
      <c r="A32" s="62"/>
      <c r="B32" s="63"/>
      <c r="C32" s="237"/>
      <c r="D32" s="237"/>
      <c r="E32" s="237"/>
      <c r="F32" s="237"/>
      <c r="G32" s="666"/>
      <c r="H32" s="666"/>
      <c r="I32" s="667"/>
      <c r="J32" s="143"/>
      <c r="K32" s="390"/>
      <c r="L32" s="391"/>
      <c r="M32" s="391"/>
      <c r="N32" s="391"/>
      <c r="O32" s="391"/>
      <c r="P32" s="392"/>
    </row>
    <row r="33" spans="1:16" ht="15" customHeight="1" x14ac:dyDescent="0.35">
      <c r="A33" s="97">
        <v>9</v>
      </c>
      <c r="B33" s="233" t="s">
        <v>89</v>
      </c>
      <c r="C33" s="234">
        <f>SUM(C25,C27:C31)</f>
        <v>0</v>
      </c>
      <c r="D33" s="235">
        <f t="shared" ref="D33:F33" si="9">SUM(D25,D27:D31)</f>
        <v>0</v>
      </c>
      <c r="E33" s="234">
        <f t="shared" si="9"/>
        <v>0</v>
      </c>
      <c r="F33" s="591">
        <f t="shared" si="9"/>
        <v>0</v>
      </c>
      <c r="G33" s="786"/>
      <c r="H33" s="788"/>
      <c r="I33" s="789"/>
      <c r="K33" s="194">
        <f t="shared" ref="K33:L33" si="10">IF(AND(C33=0,D33=0),0,IF(AND(C33=0,D33&gt;0),1,IF(AND(C33=0,D33&lt;0),-1,(D33-C33)/ABS(C33))))</f>
        <v>0</v>
      </c>
      <c r="L33" s="195">
        <f t="shared" si="10"/>
        <v>0</v>
      </c>
      <c r="M33" s="196">
        <f>IF(AND(E33=0,F33=0),0,IF(AND(E33=0,F33&gt;0),1,IF(AND(E33=0,F33&lt;0),-1,(F33-E33)/ABS(E33))))</f>
        <v>0</v>
      </c>
      <c r="N33" s="391"/>
      <c r="O33" s="391"/>
      <c r="P33" s="392"/>
    </row>
    <row r="34" spans="1:16" ht="15" customHeight="1" x14ac:dyDescent="0.35">
      <c r="A34" s="62"/>
      <c r="B34" s="259"/>
      <c r="C34" s="237"/>
      <c r="D34" s="237"/>
      <c r="E34" s="237"/>
      <c r="F34" s="237"/>
      <c r="G34" s="666"/>
      <c r="H34" s="666"/>
      <c r="I34" s="667"/>
      <c r="J34" s="143"/>
      <c r="K34" s="390"/>
      <c r="L34" s="391"/>
      <c r="M34" s="391"/>
      <c r="N34" s="391"/>
      <c r="O34" s="391"/>
      <c r="P34" s="392"/>
    </row>
    <row r="35" spans="1:16" ht="15" customHeight="1" x14ac:dyDescent="0.35">
      <c r="A35" s="12">
        <v>10</v>
      </c>
      <c r="B35" s="142" t="s">
        <v>174</v>
      </c>
      <c r="C35" s="197">
        <v>0</v>
      </c>
      <c r="D35" s="198">
        <v>0</v>
      </c>
      <c r="E35" s="197">
        <v>0</v>
      </c>
      <c r="F35" s="199">
        <v>0</v>
      </c>
      <c r="G35" s="786"/>
      <c r="H35" s="539"/>
      <c r="I35" s="787"/>
      <c r="J35" s="143"/>
      <c r="K35" s="194">
        <f t="shared" ref="K35:M35" si="11">IF(AND(C35=0,D35=0),0,IF(AND(C35=0,D35&gt;0),1,IF(AND(C35=0,D35&lt;0),-1,(D35-C35)/ABS(C35))))</f>
        <v>0</v>
      </c>
      <c r="L35" s="195">
        <f t="shared" si="11"/>
        <v>0</v>
      </c>
      <c r="M35" s="195">
        <f t="shared" si="11"/>
        <v>0</v>
      </c>
      <c r="N35" s="574"/>
      <c r="O35" s="575"/>
      <c r="P35" s="576"/>
    </row>
    <row r="36" spans="1:16" ht="15" customHeight="1" x14ac:dyDescent="0.35">
      <c r="A36" s="62"/>
      <c r="B36" s="63"/>
      <c r="C36" s="237"/>
      <c r="D36" s="237"/>
      <c r="E36" s="237"/>
      <c r="F36" s="237"/>
      <c r="G36" s="666"/>
      <c r="H36" s="666"/>
      <c r="I36" s="667"/>
      <c r="J36" s="143"/>
      <c r="K36" s="390"/>
      <c r="L36" s="391"/>
      <c r="M36" s="391"/>
      <c r="N36" s="391"/>
      <c r="O36" s="391"/>
      <c r="P36" s="392"/>
    </row>
    <row r="37" spans="1:16" ht="15" customHeight="1" x14ac:dyDescent="0.35">
      <c r="A37" s="97">
        <v>11</v>
      </c>
      <c r="B37" s="233" t="s">
        <v>175</v>
      </c>
      <c r="C37" s="234">
        <f>SUM(C33,C35)</f>
        <v>0</v>
      </c>
      <c r="D37" s="235">
        <f t="shared" ref="D37:F37" si="12">SUM(D33,D35)</f>
        <v>0</v>
      </c>
      <c r="E37" s="234">
        <f t="shared" si="12"/>
        <v>0</v>
      </c>
      <c r="F37" s="591">
        <f t="shared" si="12"/>
        <v>0</v>
      </c>
      <c r="G37" s="786"/>
      <c r="H37" s="788"/>
      <c r="I37" s="789"/>
      <c r="K37" s="194">
        <f t="shared" ref="K37:M37" si="13">IF(AND(C37=0,D37=0),0,IF(AND(C37=0,D37&gt;0),1,IF(AND(C37=0,D37&lt;0),-1,(D37-C37)/ABS(C37))))</f>
        <v>0</v>
      </c>
      <c r="L37" s="195">
        <f t="shared" si="13"/>
        <v>0</v>
      </c>
      <c r="M37" s="196">
        <f t="shared" si="13"/>
        <v>0</v>
      </c>
      <c r="N37" s="391"/>
      <c r="O37" s="391"/>
      <c r="P37" s="392"/>
    </row>
    <row r="38" spans="1:16" ht="15" customHeight="1" x14ac:dyDescent="0.35">
      <c r="A38" s="62"/>
      <c r="B38" s="63"/>
      <c r="C38" s="237"/>
      <c r="D38" s="237"/>
      <c r="E38" s="237"/>
      <c r="F38" s="237"/>
      <c r="G38" s="666"/>
      <c r="H38" s="666"/>
      <c r="I38" s="667"/>
      <c r="J38" s="143"/>
      <c r="K38" s="390"/>
      <c r="L38" s="391"/>
      <c r="M38" s="391"/>
      <c r="N38" s="391"/>
      <c r="O38" s="391"/>
      <c r="P38" s="392"/>
    </row>
    <row r="39" spans="1:16" ht="15" customHeight="1" x14ac:dyDescent="0.35">
      <c r="A39" s="12">
        <v>12</v>
      </c>
      <c r="B39" s="142" t="s">
        <v>176</v>
      </c>
      <c r="C39" s="197">
        <v>0</v>
      </c>
      <c r="D39" s="198">
        <v>0</v>
      </c>
      <c r="E39" s="197">
        <v>0</v>
      </c>
      <c r="F39" s="623">
        <v>0</v>
      </c>
      <c r="G39" s="786"/>
      <c r="H39" s="539"/>
      <c r="I39" s="787"/>
      <c r="K39" s="185">
        <f>IF(AND(C39=0,D39=0),0,IF(AND(C39=0,D39&gt;0),1,IF(AND(C39=0,D39&lt;0),-1,(D39-C39)/ABS(C39))))</f>
        <v>0</v>
      </c>
      <c r="L39" s="186">
        <f t="shared" ref="L39:M42" si="14">IF(AND(D39=0,E39=0),0,IF(AND(D39=0,E39&gt;0),1,IF(AND(D39=0,E39&lt;0),-1,(E39-D39)/ABS(D39))))</f>
        <v>0</v>
      </c>
      <c r="M39" s="186">
        <f t="shared" si="14"/>
        <v>0</v>
      </c>
      <c r="N39" s="574"/>
      <c r="O39" s="575"/>
      <c r="P39" s="576"/>
    </row>
    <row r="40" spans="1:16" ht="15" customHeight="1" x14ac:dyDescent="0.35">
      <c r="A40" s="12">
        <v>13</v>
      </c>
      <c r="B40" s="142" t="s">
        <v>177</v>
      </c>
      <c r="C40" s="197">
        <v>0</v>
      </c>
      <c r="D40" s="198">
        <v>0</v>
      </c>
      <c r="E40" s="197">
        <v>0</v>
      </c>
      <c r="F40" s="623">
        <v>0</v>
      </c>
      <c r="G40" s="786"/>
      <c r="H40" s="539"/>
      <c r="I40" s="787"/>
      <c r="K40" s="188">
        <f>IF(AND(C40=0,D40=0),0,IF(AND(C40=0,D40&gt;0),1,IF(AND(C40=0,D40&lt;0),-1,(D40-C40)/ABS(C40))))</f>
        <v>0</v>
      </c>
      <c r="L40" s="189">
        <f t="shared" si="14"/>
        <v>0</v>
      </c>
      <c r="M40" s="189">
        <f t="shared" si="14"/>
        <v>0</v>
      </c>
      <c r="N40" s="574"/>
      <c r="O40" s="575"/>
      <c r="P40" s="576"/>
    </row>
    <row r="41" spans="1:16" ht="26.25" x14ac:dyDescent="0.35">
      <c r="A41" s="12">
        <v>14</v>
      </c>
      <c r="B41" s="260" t="s">
        <v>178</v>
      </c>
      <c r="C41" s="197">
        <v>0</v>
      </c>
      <c r="D41" s="198">
        <v>0</v>
      </c>
      <c r="E41" s="197">
        <v>0</v>
      </c>
      <c r="F41" s="623">
        <v>0</v>
      </c>
      <c r="G41" s="786"/>
      <c r="H41" s="539"/>
      <c r="I41" s="787"/>
      <c r="J41" s="125"/>
      <c r="K41" s="188">
        <f>IF(AND(C41=0,D41=0),0,IF(AND(C41=0,D41&gt;0),1,IF(AND(C41=0,D41&lt;0),-1,(D41-C41)/ABS(C41))))</f>
        <v>0</v>
      </c>
      <c r="L41" s="189">
        <f t="shared" si="14"/>
        <v>0</v>
      </c>
      <c r="M41" s="189">
        <f t="shared" si="14"/>
        <v>0</v>
      </c>
      <c r="N41" s="574"/>
      <c r="O41" s="575"/>
      <c r="P41" s="576"/>
    </row>
    <row r="42" spans="1:16" ht="15" customHeight="1" x14ac:dyDescent="0.35">
      <c r="A42" s="12">
        <v>15</v>
      </c>
      <c r="B42" s="142" t="s">
        <v>179</v>
      </c>
      <c r="C42" s="197">
        <v>0</v>
      </c>
      <c r="D42" s="198">
        <v>0</v>
      </c>
      <c r="E42" s="197">
        <v>0</v>
      </c>
      <c r="F42" s="623">
        <v>0</v>
      </c>
      <c r="G42" s="786"/>
      <c r="H42" s="539"/>
      <c r="I42" s="787"/>
      <c r="K42" s="191">
        <f>IF(AND(C42=0,D42=0),0,IF(AND(C42=0,D42&gt;0),1,IF(AND(C42=0,D42&lt;0),-1,(D42-C42)/ABS(C42))))</f>
        <v>0</v>
      </c>
      <c r="L42" s="192">
        <f t="shared" si="14"/>
        <v>0</v>
      </c>
      <c r="M42" s="192">
        <f t="shared" si="14"/>
        <v>0</v>
      </c>
      <c r="N42" s="574"/>
      <c r="O42" s="575"/>
      <c r="P42" s="576"/>
    </row>
    <row r="43" spans="1:16" ht="15" customHeight="1" x14ac:dyDescent="0.35">
      <c r="A43" s="62"/>
      <c r="B43" s="63"/>
      <c r="C43" s="237"/>
      <c r="D43" s="237"/>
      <c r="E43" s="237"/>
      <c r="F43" s="237"/>
      <c r="G43" s="664"/>
      <c r="H43" s="664"/>
      <c r="I43" s="665"/>
      <c r="J43" s="143"/>
      <c r="K43" s="390"/>
      <c r="L43" s="391"/>
      <c r="M43" s="391"/>
      <c r="N43" s="391"/>
      <c r="O43" s="391"/>
      <c r="P43" s="392"/>
    </row>
    <row r="44" spans="1:16" ht="15" customHeight="1" x14ac:dyDescent="0.35">
      <c r="A44" s="97">
        <v>16</v>
      </c>
      <c r="B44" s="233" t="s">
        <v>90</v>
      </c>
      <c r="C44" s="234">
        <f>SUM(C37,C39:C42)</f>
        <v>0</v>
      </c>
      <c r="D44" s="235">
        <f>SUM(D37,D39:D42)</f>
        <v>0</v>
      </c>
      <c r="E44" s="234">
        <f t="shared" ref="E44" si="15">SUM(E37,E39:E42)</f>
        <v>0</v>
      </c>
      <c r="F44" s="236">
        <f>SUM(F37,F39:F42)</f>
        <v>0</v>
      </c>
      <c r="G44" s="781">
        <v>0</v>
      </c>
      <c r="H44" s="764">
        <v>0</v>
      </c>
      <c r="I44" s="764">
        <v>0</v>
      </c>
      <c r="J44" s="143"/>
      <c r="K44" s="194">
        <f t="shared" ref="K44:P44" si="16">IF(AND(C44=0,D44=0),0,IF(AND(C44=0,D44&gt;0),1,IF(AND(C44=0,D44&lt;0),-1,(D44-C44)/ABS(C44))))</f>
        <v>0</v>
      </c>
      <c r="L44" s="195">
        <f t="shared" si="16"/>
        <v>0</v>
      </c>
      <c r="M44" s="195">
        <f t="shared" si="16"/>
        <v>0</v>
      </c>
      <c r="N44" s="195">
        <f t="shared" si="16"/>
        <v>0</v>
      </c>
      <c r="O44" s="195">
        <f t="shared" si="16"/>
        <v>0</v>
      </c>
      <c r="P44" s="196">
        <f t="shared" si="16"/>
        <v>0</v>
      </c>
    </row>
    <row r="45" spans="1:16" ht="15" customHeight="1" x14ac:dyDescent="0.35">
      <c r="A45" s="62"/>
      <c r="B45" s="63"/>
      <c r="C45" s="237"/>
      <c r="D45" s="237"/>
      <c r="E45" s="237"/>
      <c r="F45" s="237"/>
      <c r="G45" s="237"/>
      <c r="H45" s="237"/>
      <c r="I45" s="238"/>
      <c r="J45" s="143"/>
      <c r="K45" s="390"/>
      <c r="L45" s="391"/>
      <c r="M45" s="391"/>
      <c r="N45" s="391"/>
      <c r="O45" s="391"/>
      <c r="P45" s="392"/>
    </row>
    <row r="46" spans="1:16" ht="15" customHeight="1" x14ac:dyDescent="0.35">
      <c r="A46" s="45">
        <v>17</v>
      </c>
      <c r="B46" s="99" t="s">
        <v>180</v>
      </c>
      <c r="C46" s="239" t="s">
        <v>81</v>
      </c>
      <c r="D46" s="239" t="s">
        <v>81</v>
      </c>
      <c r="E46" s="239" t="s">
        <v>81</v>
      </c>
      <c r="F46" s="239" t="s">
        <v>81</v>
      </c>
      <c r="G46" s="239" t="s">
        <v>81</v>
      </c>
      <c r="H46" s="239" t="s">
        <v>81</v>
      </c>
      <c r="I46" s="239" t="s">
        <v>81</v>
      </c>
      <c r="J46" s="143"/>
      <c r="K46" s="390"/>
      <c r="L46" s="391"/>
      <c r="M46" s="391"/>
      <c r="N46" s="391"/>
      <c r="O46" s="391"/>
      <c r="P46" s="392"/>
    </row>
    <row r="47" spans="1:16" ht="15" customHeight="1" x14ac:dyDescent="0.35">
      <c r="A47" s="59" t="s">
        <v>181</v>
      </c>
      <c r="B47" s="277" t="s">
        <v>182</v>
      </c>
      <c r="C47" s="261">
        <v>0</v>
      </c>
      <c r="D47" s="262">
        <v>0</v>
      </c>
      <c r="E47" s="261">
        <v>0</v>
      </c>
      <c r="F47" s="263">
        <v>0</v>
      </c>
      <c r="G47" s="786"/>
      <c r="H47" s="539"/>
      <c r="I47" s="787"/>
      <c r="J47" s="143"/>
      <c r="K47" s="185">
        <f t="shared" ref="K47:M48" si="17">IF(AND(C47=0,D47=0),0,IF(AND(C47=0,D47&gt;0),1,IF(AND(C47=0,D47&lt;0),-1,(D47-C47)/ABS(C47))))</f>
        <v>0</v>
      </c>
      <c r="L47" s="186">
        <f t="shared" si="17"/>
        <v>0</v>
      </c>
      <c r="M47" s="186">
        <f t="shared" si="17"/>
        <v>0</v>
      </c>
      <c r="N47" s="574"/>
      <c r="O47" s="575"/>
      <c r="P47" s="576"/>
    </row>
    <row r="48" spans="1:16" ht="15" customHeight="1" x14ac:dyDescent="0.35">
      <c r="A48" s="61" t="s">
        <v>183</v>
      </c>
      <c r="B48" s="279" t="s">
        <v>184</v>
      </c>
      <c r="C48" s="230">
        <f>C37-C47</f>
        <v>0</v>
      </c>
      <c r="D48" s="231">
        <f t="shared" ref="D48:F48" si="18">D37-D47</f>
        <v>0</v>
      </c>
      <c r="E48" s="230">
        <f t="shared" si="18"/>
        <v>0</v>
      </c>
      <c r="F48" s="232">
        <f t="shared" si="18"/>
        <v>0</v>
      </c>
      <c r="G48" s="786"/>
      <c r="H48" s="539"/>
      <c r="I48" s="787"/>
      <c r="J48" s="143"/>
      <c r="K48" s="191">
        <f t="shared" si="17"/>
        <v>0</v>
      </c>
      <c r="L48" s="192">
        <f t="shared" si="17"/>
        <v>0</v>
      </c>
      <c r="M48" s="192">
        <f t="shared" si="17"/>
        <v>0</v>
      </c>
      <c r="N48" s="574"/>
      <c r="O48" s="575"/>
      <c r="P48" s="576"/>
    </row>
    <row r="49" spans="1:16" ht="15" customHeight="1" x14ac:dyDescent="0.35">
      <c r="A49" s="62"/>
      <c r="B49" s="63"/>
      <c r="C49" s="237"/>
      <c r="D49" s="237"/>
      <c r="E49" s="237"/>
      <c r="F49" s="237"/>
      <c r="G49" s="666"/>
      <c r="H49" s="666"/>
      <c r="I49" s="667"/>
      <c r="J49" s="143"/>
      <c r="K49" s="390"/>
      <c r="L49" s="391"/>
      <c r="M49" s="696"/>
      <c r="N49" s="575"/>
      <c r="O49" s="575"/>
      <c r="P49" s="576"/>
    </row>
    <row r="50" spans="1:16" ht="15" customHeight="1" x14ac:dyDescent="0.35">
      <c r="A50" s="61">
        <v>18</v>
      </c>
      <c r="B50" s="142" t="s">
        <v>185</v>
      </c>
      <c r="C50" s="247">
        <v>0</v>
      </c>
      <c r="D50" s="249">
        <v>0</v>
      </c>
      <c r="E50" s="247">
        <v>0</v>
      </c>
      <c r="F50" s="198">
        <v>0</v>
      </c>
      <c r="G50" s="790"/>
      <c r="H50" s="788"/>
      <c r="I50" s="789"/>
      <c r="J50" s="143"/>
      <c r="K50" s="194">
        <f t="shared" ref="K50:M50" si="19">IF(AND(C50=0,D50=0),0,IF(AND(C50=0,D50&gt;0),1,IF(AND(C50=0,D50&lt;0),-1,(D50-C50)/ABS(C50))))</f>
        <v>0</v>
      </c>
      <c r="L50" s="195">
        <f t="shared" si="19"/>
        <v>0</v>
      </c>
      <c r="M50" s="195">
        <f t="shared" si="19"/>
        <v>0</v>
      </c>
      <c r="N50" s="580"/>
      <c r="O50" s="581"/>
      <c r="P50" s="582"/>
    </row>
    <row r="51" spans="1:16" x14ac:dyDescent="0.35">
      <c r="A51" s="426"/>
      <c r="B51" s="427"/>
      <c r="C51" s="427"/>
      <c r="D51" s="427"/>
      <c r="E51" s="427"/>
      <c r="F51" s="427"/>
      <c r="G51" s="177"/>
      <c r="H51" s="177"/>
      <c r="I51" s="688"/>
      <c r="J51" s="143"/>
    </row>
    <row r="52" spans="1:16" ht="60" customHeight="1" x14ac:dyDescent="0.35">
      <c r="A52" s="502">
        <v>19</v>
      </c>
      <c r="B52" s="1522" t="s">
        <v>186</v>
      </c>
      <c r="C52" s="1523"/>
      <c r="D52" s="443"/>
      <c r="E52" s="697"/>
      <c r="F52" s="177"/>
      <c r="G52" s="177"/>
      <c r="H52" s="177"/>
      <c r="I52" s="688"/>
      <c r="J52" s="143"/>
    </row>
    <row r="53" spans="1:16" ht="54" x14ac:dyDescent="0.35">
      <c r="A53" s="556"/>
      <c r="B53" s="556" t="s">
        <v>187</v>
      </c>
      <c r="C53" s="552"/>
      <c r="D53" s="553"/>
      <c r="E53" s="177"/>
      <c r="F53" s="177"/>
      <c r="G53" s="177"/>
      <c r="H53" s="177"/>
      <c r="I53" s="688"/>
    </row>
    <row r="54" spans="1:16" ht="129.75" customHeight="1" x14ac:dyDescent="0.35">
      <c r="A54" s="558" t="s">
        <v>188</v>
      </c>
      <c r="B54" s="557"/>
      <c r="C54" s="554"/>
      <c r="D54" s="555"/>
      <c r="E54" s="428"/>
      <c r="F54" s="428"/>
      <c r="G54" s="428"/>
      <c r="H54" s="428"/>
      <c r="I54" s="429"/>
    </row>
    <row r="55" spans="1:16" x14ac:dyDescent="0.35">
      <c r="A55" s="145"/>
      <c r="B55" s="146"/>
      <c r="C55" s="125"/>
      <c r="D55" s="146"/>
      <c r="E55" s="146"/>
      <c r="F55" s="146"/>
      <c r="G55" s="146"/>
      <c r="H55" s="146"/>
      <c r="I55" s="146"/>
    </row>
    <row r="56" spans="1:16" s="18" customFormat="1" x14ac:dyDescent="0.35">
      <c r="A56" s="44"/>
    </row>
    <row r="57" spans="1:16" s="18" customFormat="1" x14ac:dyDescent="0.35">
      <c r="A57" s="44"/>
    </row>
    <row r="58" spans="1:16" s="18" customFormat="1" x14ac:dyDescent="0.35">
      <c r="A58" s="44"/>
    </row>
    <row r="59" spans="1:16" s="18" customFormat="1" x14ac:dyDescent="0.35">
      <c r="A59" s="44"/>
    </row>
    <row r="60" spans="1:16" s="18" customFormat="1" x14ac:dyDescent="0.35">
      <c r="A60" s="44"/>
    </row>
    <row r="61" spans="1:16" s="18" customFormat="1" x14ac:dyDescent="0.35">
      <c r="A61" s="44"/>
    </row>
    <row r="62" spans="1:16" s="18" customFormat="1" x14ac:dyDescent="0.35">
      <c r="A62" s="44"/>
    </row>
    <row r="63" spans="1:16" s="18" customFormat="1" x14ac:dyDescent="0.35">
      <c r="A63" s="44"/>
    </row>
    <row r="64" spans="1:16" s="18" customFormat="1" x14ac:dyDescent="0.35">
      <c r="A64" s="44"/>
    </row>
    <row r="65" spans="1:1" s="18" customFormat="1" x14ac:dyDescent="0.35">
      <c r="A65" s="44"/>
    </row>
    <row r="66" spans="1:1" s="18" customFormat="1" x14ac:dyDescent="0.35">
      <c r="A66" s="44"/>
    </row>
    <row r="67" spans="1:1" s="18" customFormat="1" x14ac:dyDescent="0.35">
      <c r="A67" s="44"/>
    </row>
    <row r="68" spans="1:1" s="18" customFormat="1" x14ac:dyDescent="0.35">
      <c r="A68" s="44"/>
    </row>
    <row r="69" spans="1:1" s="18" customFormat="1" x14ac:dyDescent="0.35">
      <c r="A69" s="44"/>
    </row>
    <row r="70" spans="1:1" s="18" customFormat="1" x14ac:dyDescent="0.35">
      <c r="A70" s="44"/>
    </row>
    <row r="71" spans="1:1" s="18" customFormat="1" x14ac:dyDescent="0.35">
      <c r="A71" s="44"/>
    </row>
    <row r="72" spans="1:1" s="18" customFormat="1" x14ac:dyDescent="0.35">
      <c r="A72" s="44"/>
    </row>
    <row r="73" spans="1:1" s="18" customFormat="1" x14ac:dyDescent="0.35">
      <c r="A73" s="44"/>
    </row>
    <row r="74" spans="1:1" s="18" customFormat="1" x14ac:dyDescent="0.35">
      <c r="A74" s="44"/>
    </row>
    <row r="75" spans="1:1" s="18" customFormat="1" x14ac:dyDescent="0.35">
      <c r="A75" s="44"/>
    </row>
    <row r="76" spans="1:1" s="18" customFormat="1" x14ac:dyDescent="0.35">
      <c r="A76" s="44"/>
    </row>
    <row r="77" spans="1:1" s="18" customFormat="1" x14ac:dyDescent="0.35">
      <c r="A77" s="44"/>
    </row>
    <row r="78" spans="1:1" s="18" customFormat="1" x14ac:dyDescent="0.35">
      <c r="A78" s="44"/>
    </row>
    <row r="79" spans="1:1" s="18" customFormat="1" x14ac:dyDescent="0.35">
      <c r="A79" s="44"/>
    </row>
    <row r="80" spans="1:1" s="18" customFormat="1" x14ac:dyDescent="0.35">
      <c r="A80" s="44"/>
    </row>
    <row r="81" spans="1:1" s="18" customFormat="1" x14ac:dyDescent="0.35">
      <c r="A81" s="44"/>
    </row>
    <row r="82" spans="1:1" s="18" customFormat="1" x14ac:dyDescent="0.35">
      <c r="A82" s="44"/>
    </row>
    <row r="83" spans="1:1" s="18" customFormat="1" x14ac:dyDescent="0.35">
      <c r="A83" s="44"/>
    </row>
    <row r="84" spans="1:1" s="18" customFormat="1" x14ac:dyDescent="0.35">
      <c r="A84" s="44"/>
    </row>
    <row r="85" spans="1:1" s="18" customFormat="1" x14ac:dyDescent="0.35">
      <c r="A85" s="44"/>
    </row>
    <row r="86" spans="1:1" s="18" customFormat="1" x14ac:dyDescent="0.35">
      <c r="A86" s="44"/>
    </row>
    <row r="87" spans="1:1" s="18" customFormat="1" x14ac:dyDescent="0.35">
      <c r="A87" s="44"/>
    </row>
    <row r="88" spans="1:1" s="18" customFormat="1" x14ac:dyDescent="0.35">
      <c r="A88" s="44"/>
    </row>
    <row r="89" spans="1:1" s="18" customFormat="1" x14ac:dyDescent="0.35">
      <c r="A89" s="44"/>
    </row>
    <row r="90" spans="1:1" s="18" customFormat="1" x14ac:dyDescent="0.35">
      <c r="A90" s="44"/>
    </row>
    <row r="91" spans="1:1" s="18" customFormat="1" x14ac:dyDescent="0.35">
      <c r="A91" s="44"/>
    </row>
    <row r="92" spans="1:1" s="18" customFormat="1" x14ac:dyDescent="0.35">
      <c r="A92" s="44"/>
    </row>
    <row r="93" spans="1:1" s="18" customFormat="1" x14ac:dyDescent="0.35">
      <c r="A93" s="44"/>
    </row>
    <row r="94" spans="1:1" s="18" customFormat="1" x14ac:dyDescent="0.35">
      <c r="A94" s="44"/>
    </row>
    <row r="95" spans="1:1" s="18" customFormat="1" x14ac:dyDescent="0.35">
      <c r="A95" s="44"/>
    </row>
    <row r="96" spans="1:1" s="18" customFormat="1" x14ac:dyDescent="0.35">
      <c r="A96" s="44"/>
    </row>
    <row r="97" spans="1:1" s="18" customFormat="1" x14ac:dyDescent="0.35">
      <c r="A97" s="44"/>
    </row>
    <row r="98" spans="1:1" s="18" customFormat="1" x14ac:dyDescent="0.35">
      <c r="A98" s="44"/>
    </row>
    <row r="99" spans="1:1" s="18" customFormat="1" x14ac:dyDescent="0.35">
      <c r="A99" s="44"/>
    </row>
    <row r="100" spans="1:1" s="18" customFormat="1" x14ac:dyDescent="0.35">
      <c r="A100" s="44"/>
    </row>
    <row r="101" spans="1:1" s="18" customFormat="1" x14ac:dyDescent="0.35">
      <c r="A101" s="44"/>
    </row>
    <row r="102" spans="1:1" s="18" customFormat="1" x14ac:dyDescent="0.35">
      <c r="A102" s="44"/>
    </row>
    <row r="103" spans="1:1" s="18" customFormat="1" x14ac:dyDescent="0.35">
      <c r="A103" s="44"/>
    </row>
    <row r="104" spans="1:1" s="18" customFormat="1" x14ac:dyDescent="0.35">
      <c r="A104" s="44"/>
    </row>
    <row r="105" spans="1:1" s="18" customFormat="1" x14ac:dyDescent="0.35">
      <c r="A105" s="44"/>
    </row>
    <row r="106" spans="1:1" s="18" customFormat="1" x14ac:dyDescent="0.35">
      <c r="A106" s="44"/>
    </row>
    <row r="107" spans="1:1" s="18" customFormat="1" x14ac:dyDescent="0.35">
      <c r="A107" s="44"/>
    </row>
    <row r="108" spans="1:1" s="18" customFormat="1" x14ac:dyDescent="0.35">
      <c r="A108" s="44"/>
    </row>
    <row r="109" spans="1:1" s="18" customFormat="1" x14ac:dyDescent="0.35">
      <c r="A109" s="44"/>
    </row>
    <row r="110" spans="1:1" s="18" customFormat="1" x14ac:dyDescent="0.35">
      <c r="A110" s="44"/>
    </row>
    <row r="111" spans="1:1" s="18" customFormat="1" x14ac:dyDescent="0.35">
      <c r="A111" s="44"/>
    </row>
    <row r="112" spans="1:1" s="18" customFormat="1" x14ac:dyDescent="0.35">
      <c r="A112" s="44"/>
    </row>
    <row r="113" spans="1:1" s="18" customFormat="1" x14ac:dyDescent="0.35">
      <c r="A113" s="44"/>
    </row>
    <row r="114" spans="1:1" s="18" customFormat="1" x14ac:dyDescent="0.35">
      <c r="A114" s="44"/>
    </row>
    <row r="115" spans="1:1" s="18" customFormat="1" x14ac:dyDescent="0.35">
      <c r="A115" s="44"/>
    </row>
    <row r="116" spans="1:1" s="18" customFormat="1" x14ac:dyDescent="0.35">
      <c r="A116" s="44"/>
    </row>
    <row r="117" spans="1:1" s="18" customFormat="1" x14ac:dyDescent="0.35">
      <c r="A117" s="44"/>
    </row>
    <row r="118" spans="1:1" s="18" customFormat="1" x14ac:dyDescent="0.35">
      <c r="A118" s="44"/>
    </row>
    <row r="119" spans="1:1" s="18" customFormat="1" x14ac:dyDescent="0.35">
      <c r="A119" s="44"/>
    </row>
    <row r="120" spans="1:1" s="18" customFormat="1" x14ac:dyDescent="0.35">
      <c r="A120" s="44"/>
    </row>
    <row r="121" spans="1:1" s="18" customFormat="1" x14ac:dyDescent="0.35">
      <c r="A121" s="44"/>
    </row>
    <row r="122" spans="1:1" s="18" customFormat="1" x14ac:dyDescent="0.35">
      <c r="A122" s="44"/>
    </row>
    <row r="123" spans="1:1" s="18" customFormat="1" x14ac:dyDescent="0.35">
      <c r="A123" s="44"/>
    </row>
    <row r="124" spans="1:1" s="18" customFormat="1" x14ac:dyDescent="0.35">
      <c r="A124" s="44"/>
    </row>
    <row r="125" spans="1:1" s="18" customFormat="1" x14ac:dyDescent="0.35">
      <c r="A125" s="44"/>
    </row>
    <row r="126" spans="1:1" s="18" customFormat="1" x14ac:dyDescent="0.35">
      <c r="A126" s="44"/>
    </row>
    <row r="127" spans="1:1" s="18" customFormat="1" x14ac:dyDescent="0.35">
      <c r="A127" s="44"/>
    </row>
    <row r="128" spans="1:1" s="18" customFormat="1" x14ac:dyDescent="0.35">
      <c r="A128" s="44"/>
    </row>
    <row r="129" spans="1:1" s="18" customFormat="1" x14ac:dyDescent="0.35">
      <c r="A129" s="44"/>
    </row>
    <row r="130" spans="1:1" s="18" customFormat="1" x14ac:dyDescent="0.35">
      <c r="A130" s="44"/>
    </row>
    <row r="131" spans="1:1" s="18" customFormat="1" x14ac:dyDescent="0.35">
      <c r="A131" s="44"/>
    </row>
    <row r="132" spans="1:1" s="18" customFormat="1" x14ac:dyDescent="0.35">
      <c r="A132" s="44"/>
    </row>
    <row r="133" spans="1:1" s="18" customFormat="1" x14ac:dyDescent="0.35">
      <c r="A133" s="44"/>
    </row>
    <row r="134" spans="1:1" s="18" customFormat="1" x14ac:dyDescent="0.35">
      <c r="A134" s="44"/>
    </row>
    <row r="135" spans="1:1" s="18" customFormat="1" x14ac:dyDescent="0.35">
      <c r="A135" s="44"/>
    </row>
    <row r="136" spans="1:1" s="18" customFormat="1" x14ac:dyDescent="0.35">
      <c r="A136" s="44"/>
    </row>
    <row r="137" spans="1:1" s="18" customFormat="1" x14ac:dyDescent="0.35">
      <c r="A137" s="44"/>
    </row>
    <row r="138" spans="1:1" s="18" customFormat="1" x14ac:dyDescent="0.35">
      <c r="A138" s="44"/>
    </row>
    <row r="139" spans="1:1" s="18" customFormat="1" x14ac:dyDescent="0.35">
      <c r="A139" s="44"/>
    </row>
    <row r="140" spans="1:1" s="18" customFormat="1" x14ac:dyDescent="0.35">
      <c r="A140" s="44"/>
    </row>
    <row r="141" spans="1:1" s="18" customFormat="1" x14ac:dyDescent="0.35">
      <c r="A141" s="44"/>
    </row>
    <row r="142" spans="1:1" s="18" customFormat="1" x14ac:dyDescent="0.35">
      <c r="A142" s="44"/>
    </row>
    <row r="143" spans="1:1" s="18" customFormat="1" x14ac:dyDescent="0.35">
      <c r="A143" s="44"/>
    </row>
    <row r="144" spans="1:1" s="18" customFormat="1" x14ac:dyDescent="0.35">
      <c r="A144" s="44"/>
    </row>
    <row r="145" spans="1:1" s="18" customFormat="1" x14ac:dyDescent="0.35">
      <c r="A145" s="44"/>
    </row>
    <row r="146" spans="1:1" s="18" customFormat="1" x14ac:dyDescent="0.35">
      <c r="A146" s="44"/>
    </row>
    <row r="147" spans="1:1" s="18" customFormat="1" x14ac:dyDescent="0.35">
      <c r="A147" s="44"/>
    </row>
    <row r="148" spans="1:1" s="18" customFormat="1" x14ac:dyDescent="0.35">
      <c r="A148" s="44"/>
    </row>
    <row r="149" spans="1:1" s="18" customFormat="1" x14ac:dyDescent="0.35">
      <c r="A149" s="44"/>
    </row>
    <row r="150" spans="1:1" s="18" customFormat="1" x14ac:dyDescent="0.35">
      <c r="A150" s="44"/>
    </row>
    <row r="151" spans="1:1" s="18" customFormat="1" x14ac:dyDescent="0.35">
      <c r="A151" s="44"/>
    </row>
    <row r="152" spans="1:1" s="18" customFormat="1" x14ac:dyDescent="0.35">
      <c r="A152" s="44"/>
    </row>
    <row r="153" spans="1:1" s="18" customFormat="1" x14ac:dyDescent="0.35">
      <c r="A153" s="44"/>
    </row>
    <row r="154" spans="1:1" s="18" customFormat="1" x14ac:dyDescent="0.35">
      <c r="A154" s="44"/>
    </row>
    <row r="155" spans="1:1" s="18" customFormat="1" x14ac:dyDescent="0.35">
      <c r="A155" s="44"/>
    </row>
    <row r="156" spans="1:1" s="18" customFormat="1" x14ac:dyDescent="0.35">
      <c r="A156" s="44"/>
    </row>
    <row r="157" spans="1:1" s="18" customFormat="1" x14ac:dyDescent="0.35">
      <c r="A157" s="44"/>
    </row>
    <row r="158" spans="1:1" s="18" customFormat="1" x14ac:dyDescent="0.35">
      <c r="A158" s="44"/>
    </row>
    <row r="159" spans="1:1" s="18" customFormat="1" x14ac:dyDescent="0.35">
      <c r="A159" s="44"/>
    </row>
    <row r="160" spans="1:1" s="18" customFormat="1" x14ac:dyDescent="0.35">
      <c r="A160" s="44"/>
    </row>
    <row r="161" spans="1:1" s="18" customFormat="1" x14ac:dyDescent="0.35">
      <c r="A161" s="44"/>
    </row>
    <row r="162" spans="1:1" s="18" customFormat="1" x14ac:dyDescent="0.35">
      <c r="A162" s="44"/>
    </row>
    <row r="163" spans="1:1" s="18" customFormat="1" x14ac:dyDescent="0.35">
      <c r="A163" s="44"/>
    </row>
    <row r="164" spans="1:1" s="18" customFormat="1" x14ac:dyDescent="0.35">
      <c r="A164" s="44"/>
    </row>
    <row r="165" spans="1:1" s="18" customFormat="1" x14ac:dyDescent="0.35">
      <c r="A165" s="44"/>
    </row>
    <row r="166" spans="1:1" s="18" customFormat="1" x14ac:dyDescent="0.35">
      <c r="A166" s="44"/>
    </row>
    <row r="167" spans="1:1" s="18" customFormat="1" x14ac:dyDescent="0.35">
      <c r="A167" s="44"/>
    </row>
    <row r="168" spans="1:1" s="18" customFormat="1" x14ac:dyDescent="0.35">
      <c r="A168" s="44"/>
    </row>
    <row r="169" spans="1:1" s="18" customFormat="1" x14ac:dyDescent="0.35">
      <c r="A169" s="44"/>
    </row>
    <row r="170" spans="1:1" s="18" customFormat="1" x14ac:dyDescent="0.35">
      <c r="A170" s="44"/>
    </row>
    <row r="171" spans="1:1" s="18" customFormat="1" x14ac:dyDescent="0.35">
      <c r="A171" s="44"/>
    </row>
    <row r="172" spans="1:1" s="18" customFormat="1" x14ac:dyDescent="0.35">
      <c r="A172" s="44"/>
    </row>
    <row r="173" spans="1:1" s="18" customFormat="1" x14ac:dyDescent="0.35">
      <c r="A173" s="44"/>
    </row>
    <row r="174" spans="1:1" s="18" customFormat="1" x14ac:dyDescent="0.35">
      <c r="A174" s="44"/>
    </row>
    <row r="175" spans="1:1" s="18" customFormat="1" x14ac:dyDescent="0.35">
      <c r="A175" s="44"/>
    </row>
    <row r="176" spans="1:1" s="18" customFormat="1" x14ac:dyDescent="0.35">
      <c r="A176" s="44"/>
    </row>
    <row r="177" spans="1:1" s="18" customFormat="1" x14ac:dyDescent="0.35">
      <c r="A177" s="44"/>
    </row>
    <row r="178" spans="1:1" s="18" customFormat="1" x14ac:dyDescent="0.35">
      <c r="A178" s="44"/>
    </row>
    <row r="179" spans="1:1" s="18" customFormat="1" x14ac:dyDescent="0.35">
      <c r="A179" s="44"/>
    </row>
    <row r="180" spans="1:1" s="18" customFormat="1" x14ac:dyDescent="0.35">
      <c r="A180" s="44"/>
    </row>
    <row r="181" spans="1:1" s="18" customFormat="1" x14ac:dyDescent="0.35">
      <c r="A181" s="44"/>
    </row>
    <row r="182" spans="1:1" s="18" customFormat="1" x14ac:dyDescent="0.35">
      <c r="A182" s="44"/>
    </row>
    <row r="183" spans="1:1" s="18" customFormat="1" x14ac:dyDescent="0.35">
      <c r="A183" s="44"/>
    </row>
    <row r="184" spans="1:1" s="18" customFormat="1" x14ac:dyDescent="0.35">
      <c r="A184" s="44"/>
    </row>
    <row r="185" spans="1:1" s="18" customFormat="1" x14ac:dyDescent="0.35">
      <c r="A185" s="44"/>
    </row>
    <row r="186" spans="1:1" s="18" customFormat="1" x14ac:dyDescent="0.35">
      <c r="A186" s="44"/>
    </row>
    <row r="187" spans="1:1" s="18" customFormat="1" x14ac:dyDescent="0.35">
      <c r="A187" s="44"/>
    </row>
    <row r="188" spans="1:1" s="18" customFormat="1" x14ac:dyDescent="0.35">
      <c r="A188" s="44"/>
    </row>
    <row r="189" spans="1:1" s="18" customFormat="1" x14ac:dyDescent="0.35">
      <c r="A189" s="44"/>
    </row>
    <row r="190" spans="1:1" s="18" customFormat="1" x14ac:dyDescent="0.35">
      <c r="A190" s="44"/>
    </row>
    <row r="191" spans="1:1" s="18" customFormat="1" x14ac:dyDescent="0.35">
      <c r="A191" s="44"/>
    </row>
    <row r="192" spans="1:1" s="18" customFormat="1" x14ac:dyDescent="0.35">
      <c r="A192" s="44"/>
    </row>
    <row r="193" spans="1:1" s="18" customFormat="1" x14ac:dyDescent="0.35">
      <c r="A193" s="44"/>
    </row>
    <row r="194" spans="1:1" s="18" customFormat="1" x14ac:dyDescent="0.35">
      <c r="A194" s="44"/>
    </row>
    <row r="195" spans="1:1" s="18" customFormat="1" x14ac:dyDescent="0.35">
      <c r="A195" s="44"/>
    </row>
    <row r="196" spans="1:1" s="18" customFormat="1" x14ac:dyDescent="0.35">
      <c r="A196" s="44"/>
    </row>
  </sheetData>
  <sheetProtection formatCells="0" sort="0" autoFilter="0"/>
  <mergeCells count="12">
    <mergeCell ref="A4:B5"/>
    <mergeCell ref="K4:P4"/>
    <mergeCell ref="B52:C52"/>
    <mergeCell ref="P6:P7"/>
    <mergeCell ref="O6:O7"/>
    <mergeCell ref="C4:D4"/>
    <mergeCell ref="E4:I4"/>
    <mergeCell ref="N6:N7"/>
    <mergeCell ref="M6:M7"/>
    <mergeCell ref="L6:L7"/>
    <mergeCell ref="K6:K7"/>
    <mergeCell ref="K5:P5"/>
  </mergeCells>
  <phoneticPr fontId="28" type="noConversion"/>
  <dataValidations count="3">
    <dataValidation type="list" allowBlank="1" showInputMessage="1" showErrorMessage="1" errorTitle="Invalid value" error="Must be 'Yes' or 'No'" sqref="D52" xr:uid="{00000000-0002-0000-0C00-000000000000}">
      <formula1>T1_dropdown</formula1>
    </dataValidation>
    <dataValidation type="textLength" operator="lessThanOrEqual" allowBlank="1" showInputMessage="1" showErrorMessage="1" promptTitle="Character limit" prompt="Maximum of 500 characters allowed" sqref="B54" xr:uid="{5348C083-99ED-497A-938F-BF1D4E290B76}">
      <formula1>500</formula1>
    </dataValidation>
    <dataValidation showInputMessage="1" showErrorMessage="1" sqref="C19" xr:uid="{BB619CB0-622E-4958-B489-C538637B054B}"/>
  </dataValidations>
  <pageMargins left="0.70866141732283472" right="0.70866141732283472" top="0.74803149606299213" bottom="0.74803149606299213" header="0.31496062992125984" footer="0.31496062992125984"/>
  <pageSetup paperSize="9" scale="62" fitToHeight="0" orientation="landscape" r:id="rId1"/>
  <rowBreaks count="2" manualBreakCount="2">
    <brk id="37" max="15" man="1"/>
    <brk id="54" max="15" man="1"/>
  </rowBreaks>
  <colBreaks count="1" manualBreakCount="1">
    <brk id="10" min="1" max="7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pageSetUpPr fitToPage="1"/>
  </sheetPr>
  <dimension ref="A1:P77"/>
  <sheetViews>
    <sheetView showGridLines="0" zoomScaleNormal="100" workbookViewId="0">
      <pane xSplit="2" ySplit="7" topLeftCell="C8" activePane="bottomRight" state="frozen"/>
      <selection pane="topRight"/>
      <selection pane="bottomLeft"/>
      <selection pane="bottomRight"/>
    </sheetView>
  </sheetViews>
  <sheetFormatPr defaultRowHeight="14.25" x14ac:dyDescent="0.45"/>
  <cols>
    <col min="1" max="1" width="5.86328125" customWidth="1"/>
    <col min="2" max="2" width="56.86328125" customWidth="1"/>
    <col min="3" max="9" width="11" customWidth="1"/>
    <col min="11" max="16" width="10.86328125" customWidth="1"/>
  </cols>
  <sheetData>
    <row r="1" spans="1:16" ht="15.75" customHeight="1" x14ac:dyDescent="0.45">
      <c r="A1" s="1474" t="s">
        <v>34</v>
      </c>
      <c r="B1" s="1474"/>
      <c r="C1" s="841"/>
      <c r="D1" s="841"/>
      <c r="E1" s="841"/>
      <c r="F1" s="841"/>
      <c r="G1" s="841"/>
      <c r="H1" s="841"/>
      <c r="I1" s="1247"/>
      <c r="J1" s="1247"/>
      <c r="K1" s="1247"/>
      <c r="L1" s="1247"/>
    </row>
    <row r="2" spans="1:16" x14ac:dyDescent="0.45">
      <c r="A2" s="1473" t="s">
        <v>35</v>
      </c>
      <c r="B2" s="1472"/>
      <c r="C2" s="841"/>
      <c r="D2" s="841"/>
      <c r="E2" s="841"/>
      <c r="F2" s="841"/>
      <c r="G2" s="841"/>
      <c r="H2" s="841"/>
      <c r="I2" s="1248"/>
      <c r="J2" s="1248"/>
      <c r="K2" s="1247"/>
      <c r="L2" s="1247"/>
    </row>
    <row r="3" spans="1:16" x14ac:dyDescent="0.45">
      <c r="A3" s="1473"/>
      <c r="B3" s="1472"/>
      <c r="C3" s="841"/>
      <c r="D3" s="841"/>
      <c r="E3" s="841"/>
      <c r="F3" s="841"/>
      <c r="G3" s="841"/>
      <c r="H3" s="841"/>
      <c r="I3" s="1248"/>
      <c r="J3" s="1248"/>
      <c r="K3" s="1247"/>
      <c r="L3" s="1247"/>
    </row>
    <row r="4" spans="1:16" ht="15.75" customHeight="1" x14ac:dyDescent="0.45">
      <c r="A4" s="7" t="s">
        <v>189</v>
      </c>
      <c r="B4" s="8"/>
      <c r="C4" s="1526" t="s">
        <v>37</v>
      </c>
      <c r="D4" s="1526"/>
      <c r="E4" s="1526" t="s">
        <v>112</v>
      </c>
      <c r="F4" s="1526"/>
      <c r="G4" s="1526"/>
      <c r="H4" s="1526"/>
      <c r="I4" s="1517"/>
      <c r="J4" s="423"/>
      <c r="K4" s="1690" t="s">
        <v>146</v>
      </c>
      <c r="L4" s="1690"/>
      <c r="M4" s="1690"/>
      <c r="N4" s="1690"/>
      <c r="O4" s="1690"/>
      <c r="P4" s="1690"/>
    </row>
    <row r="5" spans="1:16" ht="43.5" customHeight="1" x14ac:dyDescent="0.45">
      <c r="A5" s="9"/>
      <c r="B5" s="6"/>
      <c r="C5" s="67"/>
      <c r="D5" s="68" t="s">
        <v>39</v>
      </c>
      <c r="E5" s="67" t="s">
        <v>40</v>
      </c>
      <c r="F5" s="69"/>
      <c r="G5" s="69"/>
      <c r="H5" s="69"/>
      <c r="I5" s="70"/>
      <c r="J5" s="423"/>
      <c r="K5" s="1528" t="s">
        <v>147</v>
      </c>
      <c r="L5" s="1528"/>
      <c r="M5" s="1528"/>
      <c r="N5" s="1528"/>
      <c r="O5" s="1528"/>
      <c r="P5" s="1528"/>
    </row>
    <row r="6" spans="1:16" ht="15" customHeight="1" x14ac:dyDescent="0.45">
      <c r="A6" s="9"/>
      <c r="B6" s="156"/>
      <c r="C6" s="152" t="s">
        <v>41</v>
      </c>
      <c r="D6" s="153" t="s">
        <v>42</v>
      </c>
      <c r="E6" s="152" t="s">
        <v>43</v>
      </c>
      <c r="F6" s="154" t="s">
        <v>44</v>
      </c>
      <c r="G6" s="154" t="s">
        <v>45</v>
      </c>
      <c r="H6" s="154" t="s">
        <v>46</v>
      </c>
      <c r="I6" s="155" t="s">
        <v>47</v>
      </c>
      <c r="J6" s="423"/>
      <c r="K6" s="1527" t="s">
        <v>148</v>
      </c>
      <c r="L6" s="1525" t="s">
        <v>149</v>
      </c>
      <c r="M6" s="1525" t="s">
        <v>150</v>
      </c>
      <c r="N6" s="1525" t="s">
        <v>151</v>
      </c>
      <c r="O6" s="1525" t="s">
        <v>152</v>
      </c>
      <c r="P6" s="1524" t="s">
        <v>153</v>
      </c>
    </row>
    <row r="7" spans="1:16" ht="15" customHeight="1" x14ac:dyDescent="0.45">
      <c r="A7" s="10"/>
      <c r="B7" s="13" t="s">
        <v>48</v>
      </c>
      <c r="C7" s="71"/>
      <c r="D7" s="72"/>
      <c r="E7" s="71"/>
      <c r="F7" s="73"/>
      <c r="G7" s="73"/>
      <c r="H7" s="73"/>
      <c r="I7" s="74"/>
      <c r="J7" s="423"/>
      <c r="K7" s="1527"/>
      <c r="L7" s="1525"/>
      <c r="M7" s="1525"/>
      <c r="N7" s="1525"/>
      <c r="O7" s="1525"/>
      <c r="P7" s="1524"/>
    </row>
    <row r="8" spans="1:16" x14ac:dyDescent="0.45">
      <c r="A8" s="264">
        <v>1</v>
      </c>
      <c r="B8" s="326" t="s">
        <v>190</v>
      </c>
      <c r="C8" s="212" t="s">
        <v>81</v>
      </c>
      <c r="D8" s="212" t="s">
        <v>81</v>
      </c>
      <c r="E8" s="212" t="s">
        <v>81</v>
      </c>
      <c r="F8" s="212" t="s">
        <v>81</v>
      </c>
      <c r="G8" s="631" t="s">
        <v>81</v>
      </c>
      <c r="H8" s="631" t="s">
        <v>81</v>
      </c>
      <c r="I8" s="632" t="s">
        <v>81</v>
      </c>
      <c r="J8" s="423"/>
      <c r="K8" s="388"/>
      <c r="L8" s="389"/>
      <c r="M8" s="389"/>
      <c r="N8" s="383"/>
      <c r="O8" s="383"/>
      <c r="P8" s="384"/>
    </row>
    <row r="9" spans="1:16" x14ac:dyDescent="0.45">
      <c r="A9" s="265" t="s">
        <v>115</v>
      </c>
      <c r="B9" s="1376" t="s">
        <v>191</v>
      </c>
      <c r="C9" s="856">
        <v>0</v>
      </c>
      <c r="D9" s="857">
        <v>0</v>
      </c>
      <c r="E9" s="856">
        <v>0</v>
      </c>
      <c r="F9" s="858">
        <v>0</v>
      </c>
      <c r="G9" s="791"/>
      <c r="H9" s="792"/>
      <c r="I9" s="793"/>
      <c r="K9" s="468">
        <f t="shared" ref="K9:M11" si="0">IF(AND(C9=0,D9=0),0,IF(AND(C9=0,D9&gt;0),1,IF(AND(C9=0,D9&lt;0),-1,(D9-C9)/ABS(C9))))</f>
        <v>0</v>
      </c>
      <c r="L9" s="469">
        <f t="shared" si="0"/>
        <v>0</v>
      </c>
      <c r="M9" s="641">
        <f t="shared" si="0"/>
        <v>0</v>
      </c>
      <c r="N9" s="648"/>
      <c r="O9" s="644"/>
      <c r="P9" s="645"/>
    </row>
    <row r="10" spans="1:16" x14ac:dyDescent="0.45">
      <c r="A10" s="220" t="s">
        <v>118</v>
      </c>
      <c r="B10" s="1377" t="s">
        <v>192</v>
      </c>
      <c r="C10" s="859">
        <v>0</v>
      </c>
      <c r="D10" s="860">
        <v>0</v>
      </c>
      <c r="E10" s="859">
        <v>0</v>
      </c>
      <c r="F10" s="861">
        <v>0</v>
      </c>
      <c r="G10" s="794"/>
      <c r="H10" s="795"/>
      <c r="I10" s="796"/>
      <c r="K10" s="471">
        <f t="shared" si="0"/>
        <v>0</v>
      </c>
      <c r="L10" s="472">
        <f t="shared" si="0"/>
        <v>0</v>
      </c>
      <c r="M10" s="642">
        <f t="shared" si="0"/>
        <v>0</v>
      </c>
      <c r="N10" s="648"/>
      <c r="O10" s="644"/>
      <c r="P10" s="645"/>
    </row>
    <row r="11" spans="1:16" x14ac:dyDescent="0.45">
      <c r="A11" s="266" t="s">
        <v>83</v>
      </c>
      <c r="B11" s="1378" t="s">
        <v>193</v>
      </c>
      <c r="C11" s="862">
        <v>0</v>
      </c>
      <c r="D11" s="863">
        <v>0</v>
      </c>
      <c r="E11" s="862">
        <v>0</v>
      </c>
      <c r="F11" s="864">
        <v>0</v>
      </c>
      <c r="G11" s="794"/>
      <c r="H11" s="795"/>
      <c r="I11" s="796"/>
      <c r="K11" s="474">
        <f t="shared" si="0"/>
        <v>0</v>
      </c>
      <c r="L11" s="475">
        <f t="shared" si="0"/>
        <v>0</v>
      </c>
      <c r="M11" s="643">
        <f t="shared" si="0"/>
        <v>0</v>
      </c>
      <c r="N11" s="648"/>
      <c r="O11" s="644"/>
      <c r="P11" s="645"/>
    </row>
    <row r="12" spans="1:16" x14ac:dyDescent="0.45">
      <c r="A12" s="267" t="s">
        <v>122</v>
      </c>
      <c r="B12" s="1379" t="s">
        <v>194</v>
      </c>
      <c r="C12" s="865">
        <f>SUM(C10:C11)</f>
        <v>0</v>
      </c>
      <c r="D12" s="866">
        <f t="shared" ref="D12:F12" si="1">SUM(D10:D11)</f>
        <v>0</v>
      </c>
      <c r="E12" s="865">
        <f t="shared" si="1"/>
        <v>0</v>
      </c>
      <c r="F12" s="867">
        <f t="shared" si="1"/>
        <v>0</v>
      </c>
      <c r="G12" s="797"/>
      <c r="H12" s="798"/>
      <c r="I12" s="799"/>
      <c r="K12" s="476"/>
      <c r="L12" s="477"/>
      <c r="M12" s="477"/>
      <c r="N12" s="479"/>
      <c r="O12" s="479"/>
      <c r="P12" s="480"/>
    </row>
    <row r="13" spans="1:16" x14ac:dyDescent="0.45">
      <c r="A13" s="268" t="s">
        <v>124</v>
      </c>
      <c r="B13" s="1380" t="s">
        <v>195</v>
      </c>
      <c r="C13" s="868">
        <v>0</v>
      </c>
      <c r="D13" s="869">
        <v>0</v>
      </c>
      <c r="E13" s="868">
        <v>0</v>
      </c>
      <c r="F13" s="870">
        <v>0</v>
      </c>
      <c r="G13" s="794"/>
      <c r="H13" s="795"/>
      <c r="I13" s="796"/>
      <c r="K13" s="468">
        <f t="shared" ref="K13:K18" si="2">IF(AND(C13=0,D13=0),0,IF(AND(C13=0,D13&gt;0),1,IF(AND(C13=0,D13&lt;0),-1,(D13-C13)/ABS(C13))))</f>
        <v>0</v>
      </c>
      <c r="L13" s="469">
        <f t="shared" ref="L13:L18" si="3">IF(AND(D13=0,E13=0),0,IF(AND(D13=0,E13&gt;0),1,IF(AND(D13=0,E13&lt;0),-1,(E13-D13)/ABS(D13))))</f>
        <v>0</v>
      </c>
      <c r="M13" s="641">
        <f t="shared" ref="M13:M18" si="4">IF(AND(E13=0,F13=0),0,IF(AND(E13=0,F13&gt;0),1,IF(AND(E13=0,F13&lt;0),-1,(F13-E13)/ABS(E13))))</f>
        <v>0</v>
      </c>
      <c r="N13" s="648"/>
      <c r="O13" s="644"/>
      <c r="P13" s="645"/>
    </row>
    <row r="14" spans="1:16" x14ac:dyDescent="0.45">
      <c r="A14" s="220" t="s">
        <v>126</v>
      </c>
      <c r="B14" s="1377" t="s">
        <v>196</v>
      </c>
      <c r="C14" s="859">
        <v>0</v>
      </c>
      <c r="D14" s="860">
        <v>0</v>
      </c>
      <c r="E14" s="859">
        <v>0</v>
      </c>
      <c r="F14" s="861">
        <v>0</v>
      </c>
      <c r="G14" s="794"/>
      <c r="H14" s="795"/>
      <c r="I14" s="796"/>
      <c r="K14" s="471">
        <f t="shared" si="2"/>
        <v>0</v>
      </c>
      <c r="L14" s="472">
        <f t="shared" si="3"/>
        <v>0</v>
      </c>
      <c r="M14" s="642">
        <f t="shared" si="4"/>
        <v>0</v>
      </c>
      <c r="N14" s="648"/>
      <c r="O14" s="644"/>
      <c r="P14" s="645"/>
    </row>
    <row r="15" spans="1:16" x14ac:dyDescent="0.45">
      <c r="A15" s="220" t="s">
        <v>85</v>
      </c>
      <c r="B15" s="1377" t="s">
        <v>197</v>
      </c>
      <c r="C15" s="859">
        <v>0</v>
      </c>
      <c r="D15" s="860">
        <v>0</v>
      </c>
      <c r="E15" s="859">
        <v>0</v>
      </c>
      <c r="F15" s="861">
        <v>0</v>
      </c>
      <c r="G15" s="794"/>
      <c r="H15" s="795"/>
      <c r="I15" s="796"/>
      <c r="K15" s="471">
        <f t="shared" si="2"/>
        <v>0</v>
      </c>
      <c r="L15" s="472">
        <f>IF(AND(D15=0,E15=0),0,IF(AND(D15=0,E15&gt;0),1,IF(AND(D15=0,E15&lt;0),-1,(E15-D15)/ABS(D15))))</f>
        <v>0</v>
      </c>
      <c r="M15" s="642">
        <f t="shared" si="4"/>
        <v>0</v>
      </c>
      <c r="N15" s="648"/>
      <c r="O15" s="644"/>
      <c r="P15" s="645"/>
    </row>
    <row r="16" spans="1:16" x14ac:dyDescent="0.45">
      <c r="A16" s="220" t="s">
        <v>129</v>
      </c>
      <c r="B16" s="1377" t="s">
        <v>198</v>
      </c>
      <c r="C16" s="859">
        <v>0</v>
      </c>
      <c r="D16" s="860">
        <v>0</v>
      </c>
      <c r="E16" s="859">
        <v>0</v>
      </c>
      <c r="F16" s="861">
        <v>0</v>
      </c>
      <c r="G16" s="794"/>
      <c r="H16" s="795"/>
      <c r="I16" s="796"/>
      <c r="K16" s="471">
        <f>IF(AND(C16=0,D16=0),0,IF(AND(C16=0,D16&gt;0),1,IF(AND(C16=0,D16&lt;0),-1,(D16-C16)/ABS(C16))))</f>
        <v>0</v>
      </c>
      <c r="L16" s="472">
        <f>IF(AND(D16=0,E16=0),0,IF(AND(D16=0,E16&gt;0),1,IF(AND(D16=0,E16&lt;0),-1,(E16-D16)/ABS(D16))))</f>
        <v>0</v>
      </c>
      <c r="M16" s="642">
        <f>IF(AND(E16=0,F16=0),0,IF(AND(E16=0,F16&gt;0),1,IF(AND(E16=0,F16&lt;0),-1,(F16-E16)/ABS(E16))))</f>
        <v>0</v>
      </c>
      <c r="N16" s="648"/>
      <c r="O16" s="644"/>
      <c r="P16" s="645"/>
    </row>
    <row r="17" spans="1:16" x14ac:dyDescent="0.45">
      <c r="A17" s="220" t="s">
        <v>131</v>
      </c>
      <c r="B17" s="1377" t="s">
        <v>199</v>
      </c>
      <c r="C17" s="859">
        <v>0</v>
      </c>
      <c r="D17" s="860">
        <v>0</v>
      </c>
      <c r="E17" s="859">
        <v>0</v>
      </c>
      <c r="F17" s="861">
        <v>0</v>
      </c>
      <c r="G17" s="794"/>
      <c r="H17" s="795"/>
      <c r="I17" s="796"/>
      <c r="K17" s="471">
        <f t="shared" si="2"/>
        <v>0</v>
      </c>
      <c r="L17" s="472">
        <f>IF(AND(D17=0,E17=0),0,IF(AND(D17=0,E17&gt;0),1,IF(AND(D17=0,E17&lt;0),-1,(E17-D17)/ABS(D17))))</f>
        <v>0</v>
      </c>
      <c r="M17" s="642">
        <f t="shared" si="4"/>
        <v>0</v>
      </c>
      <c r="N17" s="648"/>
      <c r="O17" s="644"/>
      <c r="P17" s="645"/>
    </row>
    <row r="18" spans="1:16" x14ac:dyDescent="0.45">
      <c r="A18" s="220" t="s">
        <v>133</v>
      </c>
      <c r="B18" s="1377" t="s">
        <v>200</v>
      </c>
      <c r="C18" s="859">
        <v>0</v>
      </c>
      <c r="D18" s="860">
        <v>0</v>
      </c>
      <c r="E18" s="859">
        <v>0</v>
      </c>
      <c r="F18" s="861">
        <v>0</v>
      </c>
      <c r="G18" s="794"/>
      <c r="H18" s="795"/>
      <c r="I18" s="796"/>
      <c r="J18" s="149"/>
      <c r="K18" s="471">
        <f t="shared" si="2"/>
        <v>0</v>
      </c>
      <c r="L18" s="472">
        <f t="shared" si="3"/>
        <v>0</v>
      </c>
      <c r="M18" s="642">
        <f t="shared" si="4"/>
        <v>0</v>
      </c>
      <c r="N18" s="648"/>
      <c r="O18" s="644"/>
      <c r="P18" s="645"/>
    </row>
    <row r="19" spans="1:16" x14ac:dyDescent="0.45">
      <c r="A19" s="269" t="s">
        <v>135</v>
      </c>
      <c r="B19" s="1381" t="s">
        <v>201</v>
      </c>
      <c r="C19" s="871">
        <v>0</v>
      </c>
      <c r="D19" s="872">
        <v>0</v>
      </c>
      <c r="E19" s="871">
        <v>0</v>
      </c>
      <c r="F19" s="873">
        <v>0</v>
      </c>
      <c r="G19" s="800"/>
      <c r="H19" s="801"/>
      <c r="I19" s="802"/>
      <c r="K19" s="471">
        <f t="shared" ref="K19:P20" si="5">IF(AND(C19=0,D19=0),0,IF(AND(C19=0,D19&gt;0),1,IF(AND(C19=0,D19&lt;0),-1,(D19-C19)/ABS(C19))))</f>
        <v>0</v>
      </c>
      <c r="L19" s="472">
        <f t="shared" si="5"/>
        <v>0</v>
      </c>
      <c r="M19" s="642">
        <f t="shared" si="5"/>
        <v>0</v>
      </c>
      <c r="N19" s="649"/>
      <c r="O19" s="646"/>
      <c r="P19" s="647"/>
    </row>
    <row r="20" spans="1:16" x14ac:dyDescent="0.45">
      <c r="A20" s="267" t="s">
        <v>137</v>
      </c>
      <c r="B20" s="890" t="s">
        <v>202</v>
      </c>
      <c r="C20" s="865">
        <f>SUM(C9:C11,C13:C19)</f>
        <v>0</v>
      </c>
      <c r="D20" s="866">
        <f t="shared" ref="D20:F20" si="6">SUM(D9:D11,D13:D19)</f>
        <v>0</v>
      </c>
      <c r="E20" s="865">
        <f t="shared" si="6"/>
        <v>0</v>
      </c>
      <c r="F20" s="207">
        <f t="shared" si="6"/>
        <v>0</v>
      </c>
      <c r="G20" s="874">
        <v>0</v>
      </c>
      <c r="H20" s="874">
        <v>0</v>
      </c>
      <c r="I20" s="875">
        <v>0</v>
      </c>
      <c r="J20" s="423"/>
      <c r="K20" s="474">
        <f t="shared" si="5"/>
        <v>0</v>
      </c>
      <c r="L20" s="475">
        <f t="shared" si="5"/>
        <v>0</v>
      </c>
      <c r="M20" s="475">
        <f t="shared" si="5"/>
        <v>0</v>
      </c>
      <c r="N20" s="500">
        <f t="shared" si="5"/>
        <v>0</v>
      </c>
      <c r="O20" s="500">
        <f t="shared" si="5"/>
        <v>0</v>
      </c>
      <c r="P20" s="501">
        <f t="shared" si="5"/>
        <v>0</v>
      </c>
    </row>
    <row r="21" spans="1:16" x14ac:dyDescent="0.45">
      <c r="A21" s="270"/>
      <c r="B21" s="214"/>
      <c r="C21" s="215"/>
      <c r="D21" s="215"/>
      <c r="E21" s="215"/>
      <c r="F21" s="215"/>
      <c r="G21" s="215"/>
      <c r="H21" s="215"/>
      <c r="I21" s="216"/>
      <c r="J21" s="423"/>
      <c r="K21" s="478"/>
      <c r="L21" s="479"/>
      <c r="M21" s="479"/>
      <c r="N21" s="479"/>
      <c r="O21" s="479"/>
      <c r="P21" s="480"/>
    </row>
    <row r="22" spans="1:16" x14ac:dyDescent="0.45">
      <c r="A22" s="264">
        <v>2</v>
      </c>
      <c r="B22" s="326" t="s">
        <v>203</v>
      </c>
      <c r="C22" s="217" t="s">
        <v>81</v>
      </c>
      <c r="D22" s="217" t="s">
        <v>81</v>
      </c>
      <c r="E22" s="217" t="s">
        <v>81</v>
      </c>
      <c r="F22" s="217" t="s">
        <v>81</v>
      </c>
      <c r="G22" s="633" t="s">
        <v>81</v>
      </c>
      <c r="H22" s="633" t="s">
        <v>81</v>
      </c>
      <c r="I22" s="634" t="s">
        <v>81</v>
      </c>
      <c r="J22" s="423"/>
      <c r="K22" s="481"/>
      <c r="L22" s="482"/>
      <c r="M22" s="482"/>
      <c r="N22" s="479"/>
      <c r="O22" s="479"/>
      <c r="P22" s="480"/>
    </row>
    <row r="23" spans="1:16" ht="15" customHeight="1" x14ac:dyDescent="0.45">
      <c r="A23" s="265" t="s">
        <v>141</v>
      </c>
      <c r="B23" s="1382" t="s">
        <v>204</v>
      </c>
      <c r="C23" s="856">
        <v>0</v>
      </c>
      <c r="D23" s="857">
        <v>0</v>
      </c>
      <c r="E23" s="856">
        <v>0</v>
      </c>
      <c r="F23" s="858">
        <v>0</v>
      </c>
      <c r="G23" s="791"/>
      <c r="H23" s="792"/>
      <c r="I23" s="793"/>
      <c r="K23" s="468">
        <f t="shared" ref="K23:K28" si="7">IF(AND(C23=0,D23=0),0,IF(AND(C23=0,D23&gt;0),1,IF(AND(C23=0,D23&lt;0),-1,(D23-C23)/ABS(C23))))</f>
        <v>0</v>
      </c>
      <c r="L23" s="469">
        <f t="shared" ref="L23:L28" si="8">IF(AND(D23=0,E23=0),0,IF(AND(D23=0,E23&gt;0),1,IF(AND(D23=0,E23&lt;0),-1,(E23-D23)/ABS(D23))))</f>
        <v>0</v>
      </c>
      <c r="M23" s="641">
        <f t="shared" ref="M23:M28" si="9">IF(AND(E23=0,F23=0),0,IF(AND(E23=0,F23&gt;0),1,IF(AND(E23=0,F23&lt;0),-1,(F23-E23)/ABS(E23))))</f>
        <v>0</v>
      </c>
      <c r="N23" s="648"/>
      <c r="O23" s="644"/>
      <c r="P23" s="645"/>
    </row>
    <row r="24" spans="1:16" ht="15" customHeight="1" x14ac:dyDescent="0.45">
      <c r="A24" s="220" t="s">
        <v>143</v>
      </c>
      <c r="B24" s="1377" t="s">
        <v>205</v>
      </c>
      <c r="C24" s="859">
        <v>0</v>
      </c>
      <c r="D24" s="860">
        <v>0</v>
      </c>
      <c r="E24" s="859">
        <v>0</v>
      </c>
      <c r="F24" s="861">
        <v>0</v>
      </c>
      <c r="G24" s="800"/>
      <c r="H24" s="801"/>
      <c r="I24" s="802"/>
      <c r="K24" s="471">
        <f t="shared" si="7"/>
        <v>0</v>
      </c>
      <c r="L24" s="472">
        <f t="shared" si="8"/>
        <v>0</v>
      </c>
      <c r="M24" s="642">
        <f t="shared" si="9"/>
        <v>0</v>
      </c>
      <c r="N24" s="649"/>
      <c r="O24" s="646"/>
      <c r="P24" s="647"/>
    </row>
    <row r="25" spans="1:16" x14ac:dyDescent="0.45">
      <c r="A25" s="220" t="s">
        <v>163</v>
      </c>
      <c r="B25" s="1377" t="s">
        <v>197</v>
      </c>
      <c r="C25" s="859">
        <v>0</v>
      </c>
      <c r="D25" s="860">
        <v>0</v>
      </c>
      <c r="E25" s="859">
        <v>0</v>
      </c>
      <c r="F25" s="876">
        <v>0</v>
      </c>
      <c r="G25" s="877">
        <v>0</v>
      </c>
      <c r="H25" s="877">
        <v>0</v>
      </c>
      <c r="I25" s="869">
        <v>0</v>
      </c>
      <c r="J25" s="423"/>
      <c r="K25" s="471">
        <f t="shared" si="7"/>
        <v>0</v>
      </c>
      <c r="L25" s="472">
        <f t="shared" si="8"/>
        <v>0</v>
      </c>
      <c r="M25" s="472">
        <f t="shared" si="9"/>
        <v>0</v>
      </c>
      <c r="N25" s="491">
        <f t="shared" ref="N25:N26" si="10">IF(AND(F25=0,G25=0),0,IF(AND(F25=0,G25&gt;0),1,IF(AND(F25=0,G25&lt;0),-1,(G25-F25)/ABS(F25))))</f>
        <v>0</v>
      </c>
      <c r="O25" s="491">
        <f t="shared" ref="O25:O26" si="11">IF(AND(G25=0,H25=0),0,IF(AND(G25=0,H25&gt;0),1,IF(AND(G25=0,H25&lt;0),-1,(H25-G25)/ABS(G25))))</f>
        <v>0</v>
      </c>
      <c r="P25" s="492">
        <f t="shared" ref="P25:P26" si="12">IF(AND(H25=0,I25=0),0,IF(AND(H25=0,I25&gt;0),1,IF(AND(H25=0,I25&lt;0),-1,(I25-H25)/ABS(H25))))</f>
        <v>0</v>
      </c>
    </row>
    <row r="26" spans="1:16" x14ac:dyDescent="0.45">
      <c r="A26" s="220" t="s">
        <v>92</v>
      </c>
      <c r="B26" s="1377" t="s">
        <v>93</v>
      </c>
      <c r="C26" s="859">
        <v>0</v>
      </c>
      <c r="D26" s="860">
        <v>0</v>
      </c>
      <c r="E26" s="859">
        <v>0</v>
      </c>
      <c r="F26" s="876">
        <v>0</v>
      </c>
      <c r="G26" s="878">
        <v>0</v>
      </c>
      <c r="H26" s="878">
        <v>0</v>
      </c>
      <c r="I26" s="863">
        <v>0</v>
      </c>
      <c r="J26" s="423"/>
      <c r="K26" s="471">
        <f t="shared" si="7"/>
        <v>0</v>
      </c>
      <c r="L26" s="472">
        <f t="shared" si="8"/>
        <v>0</v>
      </c>
      <c r="M26" s="472">
        <f t="shared" si="9"/>
        <v>0</v>
      </c>
      <c r="N26" s="494">
        <f t="shared" si="10"/>
        <v>0</v>
      </c>
      <c r="O26" s="494">
        <f t="shared" si="11"/>
        <v>0</v>
      </c>
      <c r="P26" s="495">
        <f t="shared" si="12"/>
        <v>0</v>
      </c>
    </row>
    <row r="27" spans="1:16" x14ac:dyDescent="0.45">
      <c r="A27" s="220" t="s">
        <v>166</v>
      </c>
      <c r="B27" s="1377" t="s">
        <v>206</v>
      </c>
      <c r="C27" s="859">
        <v>0</v>
      </c>
      <c r="D27" s="860">
        <v>0</v>
      </c>
      <c r="E27" s="859">
        <v>0</v>
      </c>
      <c r="F27" s="861">
        <v>0</v>
      </c>
      <c r="G27" s="791"/>
      <c r="H27" s="792"/>
      <c r="I27" s="793"/>
      <c r="K27" s="471">
        <f t="shared" si="7"/>
        <v>0</v>
      </c>
      <c r="L27" s="472">
        <f t="shared" si="8"/>
        <v>0</v>
      </c>
      <c r="M27" s="642">
        <f t="shared" si="9"/>
        <v>0</v>
      </c>
      <c r="N27" s="650"/>
      <c r="O27" s="651"/>
      <c r="P27" s="652"/>
    </row>
    <row r="28" spans="1:16" x14ac:dyDescent="0.45">
      <c r="A28" s="220" t="s">
        <v>87</v>
      </c>
      <c r="B28" s="1377" t="s">
        <v>207</v>
      </c>
      <c r="C28" s="859">
        <v>0</v>
      </c>
      <c r="D28" s="860">
        <v>0</v>
      </c>
      <c r="E28" s="859">
        <v>0</v>
      </c>
      <c r="F28" s="861">
        <v>0</v>
      </c>
      <c r="G28" s="794"/>
      <c r="H28" s="795"/>
      <c r="I28" s="796"/>
      <c r="K28" s="471">
        <f t="shared" si="7"/>
        <v>0</v>
      </c>
      <c r="L28" s="472">
        <f t="shared" si="8"/>
        <v>0</v>
      </c>
      <c r="M28" s="642">
        <f t="shared" si="9"/>
        <v>0</v>
      </c>
      <c r="N28" s="648"/>
      <c r="O28" s="644"/>
      <c r="P28" s="645"/>
    </row>
    <row r="29" spans="1:16" x14ac:dyDescent="0.45">
      <c r="A29" s="269" t="s">
        <v>208</v>
      </c>
      <c r="B29" s="1381" t="s">
        <v>209</v>
      </c>
      <c r="C29" s="871">
        <v>0</v>
      </c>
      <c r="D29" s="872">
        <v>0</v>
      </c>
      <c r="E29" s="871">
        <v>0</v>
      </c>
      <c r="F29" s="873">
        <v>0</v>
      </c>
      <c r="G29" s="800"/>
      <c r="H29" s="801"/>
      <c r="I29" s="802"/>
      <c r="K29" s="471">
        <f t="shared" ref="K29:P30" si="13">IF(AND(C29=0,D29=0),0,IF(AND(C29=0,D29&gt;0),1,IF(AND(C29=0,D29&lt;0),-1,(D29-C29)/ABS(C29))))</f>
        <v>0</v>
      </c>
      <c r="L29" s="472">
        <f t="shared" si="13"/>
        <v>0</v>
      </c>
      <c r="M29" s="642">
        <f t="shared" si="13"/>
        <v>0</v>
      </c>
      <c r="N29" s="649"/>
      <c r="O29" s="646"/>
      <c r="P29" s="647"/>
    </row>
    <row r="30" spans="1:16" x14ac:dyDescent="0.45">
      <c r="A30" s="267" t="s">
        <v>210</v>
      </c>
      <c r="B30" s="890" t="s">
        <v>211</v>
      </c>
      <c r="C30" s="865">
        <f>SUM(C23:C29)</f>
        <v>0</v>
      </c>
      <c r="D30" s="866">
        <f t="shared" ref="D30:F30" si="14">SUM(D23:D29)</f>
        <v>0</v>
      </c>
      <c r="E30" s="865">
        <f t="shared" si="14"/>
        <v>0</v>
      </c>
      <c r="F30" s="207">
        <f t="shared" si="14"/>
        <v>0</v>
      </c>
      <c r="G30" s="874">
        <v>0</v>
      </c>
      <c r="H30" s="874">
        <v>0</v>
      </c>
      <c r="I30" s="875">
        <v>0</v>
      </c>
      <c r="J30" s="423"/>
      <c r="K30" s="474">
        <f t="shared" si="13"/>
        <v>0</v>
      </c>
      <c r="L30" s="475">
        <f t="shared" si="13"/>
        <v>0</v>
      </c>
      <c r="M30" s="475">
        <f t="shared" si="13"/>
        <v>0</v>
      </c>
      <c r="N30" s="500">
        <f t="shared" si="13"/>
        <v>0</v>
      </c>
      <c r="O30" s="500">
        <f t="shared" si="13"/>
        <v>0</v>
      </c>
      <c r="P30" s="501">
        <f t="shared" si="13"/>
        <v>0</v>
      </c>
    </row>
    <row r="31" spans="1:16" x14ac:dyDescent="0.45">
      <c r="A31" s="270"/>
      <c r="B31" s="214"/>
      <c r="C31" s="215"/>
      <c r="D31" s="215"/>
      <c r="E31" s="215"/>
      <c r="F31" s="215"/>
      <c r="G31" s="215"/>
      <c r="H31" s="215"/>
      <c r="I31" s="216"/>
      <c r="J31" s="423"/>
      <c r="K31" s="478"/>
      <c r="L31" s="479"/>
      <c r="M31" s="479"/>
      <c r="N31" s="479"/>
      <c r="O31" s="479"/>
      <c r="P31" s="480"/>
    </row>
    <row r="32" spans="1:16" x14ac:dyDescent="0.45">
      <c r="A32" s="264">
        <v>3</v>
      </c>
      <c r="B32" s="326" t="s">
        <v>212</v>
      </c>
      <c r="C32" s="217" t="s">
        <v>81</v>
      </c>
      <c r="D32" s="217" t="s">
        <v>81</v>
      </c>
      <c r="E32" s="217" t="s">
        <v>81</v>
      </c>
      <c r="F32" s="217" t="s">
        <v>81</v>
      </c>
      <c r="G32" s="217" t="s">
        <v>81</v>
      </c>
      <c r="H32" s="217" t="s">
        <v>81</v>
      </c>
      <c r="I32" s="218" t="s">
        <v>81</v>
      </c>
      <c r="J32" s="423"/>
      <c r="K32" s="481"/>
      <c r="L32" s="482"/>
      <c r="M32" s="482"/>
      <c r="N32" s="482"/>
      <c r="O32" s="482"/>
      <c r="P32" s="483"/>
    </row>
    <row r="33" spans="1:16" x14ac:dyDescent="0.45">
      <c r="A33" s="265" t="s">
        <v>213</v>
      </c>
      <c r="B33" s="1382" t="s">
        <v>214</v>
      </c>
      <c r="C33" s="856">
        <v>0</v>
      </c>
      <c r="D33" s="857">
        <v>0</v>
      </c>
      <c r="E33" s="856">
        <v>0</v>
      </c>
      <c r="F33" s="879">
        <v>0</v>
      </c>
      <c r="G33" s="879">
        <v>0</v>
      </c>
      <c r="H33" s="879">
        <v>0</v>
      </c>
      <c r="I33" s="857">
        <v>0</v>
      </c>
      <c r="J33" s="423"/>
      <c r="K33" s="468">
        <f t="shared" ref="K33:K38" si="15">IF(AND(C33=0,D33=0),0,IF(AND(C33=0,D33&gt;0),1,IF(AND(C33=0,D33&lt;0),-1,(D33-C33)/ABS(C33))))</f>
        <v>0</v>
      </c>
      <c r="L33" s="469">
        <f t="shared" ref="L33:L38" si="16">IF(AND(D33=0,E33=0),0,IF(AND(D33=0,E33&gt;0),1,IF(AND(D33=0,E33&lt;0),-1,(E33-D33)/ABS(D33))))</f>
        <v>0</v>
      </c>
      <c r="M33" s="469">
        <f t="shared" ref="M33:M38" si="17">IF(AND(E33=0,F33=0),0,IF(AND(E33=0,F33&gt;0),1,IF(AND(E33=0,F33&lt;0),-1,(F33-E33)/ABS(E33))))</f>
        <v>0</v>
      </c>
      <c r="N33" s="469">
        <f t="shared" ref="N33:N38" si="18">IF(AND(F33=0,G33=0),0,IF(AND(F33=0,G33&gt;0),1,IF(AND(F33=0,G33&lt;0),-1,(G33-F33)/ABS(F33))))</f>
        <v>0</v>
      </c>
      <c r="O33" s="469">
        <f t="shared" ref="O33:O38" si="19">IF(AND(G33=0,H33=0),0,IF(AND(G33=0,H33&gt;0),1,IF(AND(G33=0,H33&lt;0),-1,(H33-G33)/ABS(G33))))</f>
        <v>0</v>
      </c>
      <c r="P33" s="470">
        <f t="shared" ref="P33:P38" si="20">IF(AND(H33=0,I33=0),0,IF(AND(H33=0,I33&gt;0),1,IF(AND(H33=0,I33&lt;0),-1,(I33-H33)/ABS(H33))))</f>
        <v>0</v>
      </c>
    </row>
    <row r="34" spans="1:16" x14ac:dyDescent="0.45">
      <c r="A34" s="220" t="s">
        <v>215</v>
      </c>
      <c r="B34" s="1377" t="s">
        <v>216</v>
      </c>
      <c r="C34" s="859">
        <v>0</v>
      </c>
      <c r="D34" s="860">
        <v>0</v>
      </c>
      <c r="E34" s="859">
        <v>0</v>
      </c>
      <c r="F34" s="876">
        <v>0</v>
      </c>
      <c r="G34" s="876">
        <v>0</v>
      </c>
      <c r="H34" s="876">
        <v>0</v>
      </c>
      <c r="I34" s="860">
        <v>0</v>
      </c>
      <c r="J34" s="423"/>
      <c r="K34" s="471">
        <f t="shared" si="15"/>
        <v>0</v>
      </c>
      <c r="L34" s="472">
        <f t="shared" si="16"/>
        <v>0</v>
      </c>
      <c r="M34" s="472">
        <f t="shared" si="17"/>
        <v>0</v>
      </c>
      <c r="N34" s="472">
        <f t="shared" si="18"/>
        <v>0</v>
      </c>
      <c r="O34" s="472">
        <f t="shared" si="19"/>
        <v>0</v>
      </c>
      <c r="P34" s="473">
        <f t="shared" si="20"/>
        <v>0</v>
      </c>
    </row>
    <row r="35" spans="1:16" ht="15" customHeight="1" x14ac:dyDescent="0.45">
      <c r="A35" s="220" t="s">
        <v>217</v>
      </c>
      <c r="B35" s="1383" t="s">
        <v>218</v>
      </c>
      <c r="C35" s="859">
        <v>0</v>
      </c>
      <c r="D35" s="860">
        <v>0</v>
      </c>
      <c r="E35" s="859">
        <v>0</v>
      </c>
      <c r="F35" s="876">
        <v>0</v>
      </c>
      <c r="G35" s="878">
        <v>0</v>
      </c>
      <c r="H35" s="878">
        <v>0</v>
      </c>
      <c r="I35" s="863">
        <v>0</v>
      </c>
      <c r="J35" s="423"/>
      <c r="K35" s="471">
        <f t="shared" si="15"/>
        <v>0</v>
      </c>
      <c r="L35" s="472">
        <f t="shared" si="16"/>
        <v>0</v>
      </c>
      <c r="M35" s="472">
        <f t="shared" si="17"/>
        <v>0</v>
      </c>
      <c r="N35" s="494">
        <f t="shared" si="18"/>
        <v>0</v>
      </c>
      <c r="O35" s="494">
        <f t="shared" si="19"/>
        <v>0</v>
      </c>
      <c r="P35" s="495">
        <f t="shared" si="20"/>
        <v>0</v>
      </c>
    </row>
    <row r="36" spans="1:16" x14ac:dyDescent="0.45">
      <c r="A36" s="220" t="s">
        <v>219</v>
      </c>
      <c r="B36" s="1377" t="s">
        <v>220</v>
      </c>
      <c r="C36" s="859">
        <v>0</v>
      </c>
      <c r="D36" s="860">
        <v>0</v>
      </c>
      <c r="E36" s="859">
        <v>0</v>
      </c>
      <c r="F36" s="861">
        <v>0</v>
      </c>
      <c r="G36" s="791"/>
      <c r="H36" s="792"/>
      <c r="I36" s="793"/>
      <c r="K36" s="471">
        <f t="shared" si="15"/>
        <v>0</v>
      </c>
      <c r="L36" s="472">
        <f t="shared" si="16"/>
        <v>0</v>
      </c>
      <c r="M36" s="642">
        <f t="shared" si="17"/>
        <v>0</v>
      </c>
      <c r="N36" s="650"/>
      <c r="O36" s="651"/>
      <c r="P36" s="652"/>
    </row>
    <row r="37" spans="1:16" x14ac:dyDescent="0.45">
      <c r="A37" s="220" t="s">
        <v>221</v>
      </c>
      <c r="B37" s="1377" t="s">
        <v>222</v>
      </c>
      <c r="C37" s="859">
        <v>0</v>
      </c>
      <c r="D37" s="860">
        <v>0</v>
      </c>
      <c r="E37" s="859">
        <v>0</v>
      </c>
      <c r="F37" s="861">
        <v>0</v>
      </c>
      <c r="G37" s="800"/>
      <c r="H37" s="801"/>
      <c r="I37" s="802"/>
      <c r="K37" s="471">
        <f t="shared" si="15"/>
        <v>0</v>
      </c>
      <c r="L37" s="472">
        <f t="shared" si="16"/>
        <v>0</v>
      </c>
      <c r="M37" s="642">
        <f t="shared" si="17"/>
        <v>0</v>
      </c>
      <c r="N37" s="649"/>
      <c r="O37" s="646"/>
      <c r="P37" s="647"/>
    </row>
    <row r="38" spans="1:16" x14ac:dyDescent="0.45">
      <c r="A38" s="220" t="s">
        <v>223</v>
      </c>
      <c r="B38" s="1377" t="s">
        <v>224</v>
      </c>
      <c r="C38" s="859">
        <v>0</v>
      </c>
      <c r="D38" s="860">
        <v>0</v>
      </c>
      <c r="E38" s="859">
        <v>0</v>
      </c>
      <c r="F38" s="876">
        <v>0</v>
      </c>
      <c r="G38" s="880">
        <v>0</v>
      </c>
      <c r="H38" s="880">
        <v>0</v>
      </c>
      <c r="I38" s="881">
        <v>0</v>
      </c>
      <c r="J38" s="423"/>
      <c r="K38" s="471">
        <f t="shared" si="15"/>
        <v>0</v>
      </c>
      <c r="L38" s="472">
        <f t="shared" si="16"/>
        <v>0</v>
      </c>
      <c r="M38" s="472">
        <f t="shared" si="17"/>
        <v>0</v>
      </c>
      <c r="N38" s="497">
        <f t="shared" si="18"/>
        <v>0</v>
      </c>
      <c r="O38" s="497">
        <f t="shared" si="19"/>
        <v>0</v>
      </c>
      <c r="P38" s="498">
        <f t="shared" si="20"/>
        <v>0</v>
      </c>
    </row>
    <row r="39" spans="1:16" x14ac:dyDescent="0.45">
      <c r="A39" s="269" t="s">
        <v>225</v>
      </c>
      <c r="B39" s="1381" t="s">
        <v>226</v>
      </c>
      <c r="C39" s="871">
        <v>0</v>
      </c>
      <c r="D39" s="872">
        <v>0</v>
      </c>
      <c r="E39" s="871">
        <v>0</v>
      </c>
      <c r="F39" s="873">
        <v>0</v>
      </c>
      <c r="G39" s="803"/>
      <c r="H39" s="804"/>
      <c r="I39" s="805"/>
      <c r="K39" s="471">
        <f t="shared" ref="K39:P40" si="21">IF(AND(C39=0,D39=0),0,IF(AND(C39=0,D39&gt;0),1,IF(AND(C39=0,D39&lt;0),-1,(D39-C39)/ABS(C39))))</f>
        <v>0</v>
      </c>
      <c r="L39" s="472">
        <f t="shared" si="21"/>
        <v>0</v>
      </c>
      <c r="M39" s="642">
        <f t="shared" si="21"/>
        <v>0</v>
      </c>
      <c r="N39" s="653"/>
      <c r="O39" s="654"/>
      <c r="P39" s="655"/>
    </row>
    <row r="40" spans="1:16" ht="15" customHeight="1" x14ac:dyDescent="0.45">
      <c r="A40" s="267" t="s">
        <v>227</v>
      </c>
      <c r="B40" s="890" t="s">
        <v>228</v>
      </c>
      <c r="C40" s="865">
        <f>SUM(C33:C39)</f>
        <v>0</v>
      </c>
      <c r="D40" s="866">
        <f t="shared" ref="D40:F40" si="22">SUM(D33:D39)</f>
        <v>0</v>
      </c>
      <c r="E40" s="865">
        <f t="shared" si="22"/>
        <v>0</v>
      </c>
      <c r="F40" s="207">
        <f t="shared" si="22"/>
        <v>0</v>
      </c>
      <c r="G40" s="874">
        <v>0</v>
      </c>
      <c r="H40" s="874">
        <v>0</v>
      </c>
      <c r="I40" s="875">
        <v>0</v>
      </c>
      <c r="J40" s="423"/>
      <c r="K40" s="474">
        <f t="shared" si="21"/>
        <v>0</v>
      </c>
      <c r="L40" s="475">
        <f t="shared" si="21"/>
        <v>0</v>
      </c>
      <c r="M40" s="475">
        <f t="shared" si="21"/>
        <v>0</v>
      </c>
      <c r="N40" s="500">
        <f t="shared" si="21"/>
        <v>0</v>
      </c>
      <c r="O40" s="500">
        <f t="shared" si="21"/>
        <v>0</v>
      </c>
      <c r="P40" s="501">
        <f t="shared" si="21"/>
        <v>0</v>
      </c>
    </row>
    <row r="41" spans="1:16" x14ac:dyDescent="0.45">
      <c r="A41" s="270"/>
      <c r="B41" s="214"/>
      <c r="C41" s="215"/>
      <c r="D41" s="215"/>
      <c r="E41" s="215"/>
      <c r="F41" s="215"/>
      <c r="G41" s="635"/>
      <c r="H41" s="635"/>
      <c r="I41" s="636"/>
      <c r="J41" s="423"/>
      <c r="K41" s="481"/>
      <c r="L41" s="482"/>
      <c r="M41" s="482"/>
      <c r="N41" s="482"/>
      <c r="O41" s="482"/>
      <c r="P41" s="483"/>
    </row>
    <row r="42" spans="1:16" x14ac:dyDescent="0.45">
      <c r="A42" s="271">
        <v>4</v>
      </c>
      <c r="B42" s="891" t="s">
        <v>229</v>
      </c>
      <c r="C42" s="882">
        <v>0</v>
      </c>
      <c r="D42" s="883">
        <v>0</v>
      </c>
      <c r="E42" s="882">
        <v>0</v>
      </c>
      <c r="F42" s="884">
        <v>0</v>
      </c>
      <c r="G42" s="885">
        <v>0</v>
      </c>
      <c r="H42" s="885">
        <v>0</v>
      </c>
      <c r="I42" s="883">
        <v>0</v>
      </c>
      <c r="K42" s="484">
        <f t="shared" ref="K42:M42" si="23">IF(AND(C42=0,D42=0),0,IF(AND(C42=0,D42&gt;0),1,IF(AND(C42=0,D42&lt;0),-1,(D42-C42)/ABS(C42))))</f>
        <v>0</v>
      </c>
      <c r="L42" s="485">
        <f t="shared" si="23"/>
        <v>0</v>
      </c>
      <c r="M42" s="485">
        <f t="shared" si="23"/>
        <v>0</v>
      </c>
      <c r="N42" s="485">
        <f>IF(AND(F42=0,G42=0),0,IF(AND(F42=0,G42&gt;0),1,IF(AND(F42=0,G42&lt;0),-1,(G42-F42)/ABS(F42))))</f>
        <v>0</v>
      </c>
      <c r="O42" s="485">
        <f>IF(AND(G42=0,H42=0),0,IF(AND(G42=0,H42&gt;0),1,IF(AND(G42=0,H42&lt;0),-1,(H42-G42)/ABS(G42))))</f>
        <v>0</v>
      </c>
      <c r="P42" s="486">
        <f>IF(AND(H42=0,I42=0),0,IF(AND(H42=0,I42&gt;0),1,IF(AND(H42=0,I42&lt;0),-1,(I42-H42)/ABS(H42))))</f>
        <v>0</v>
      </c>
    </row>
    <row r="43" spans="1:16" x14ac:dyDescent="0.45">
      <c r="A43" s="270"/>
      <c r="B43" s="214"/>
      <c r="C43" s="215"/>
      <c r="D43" s="215"/>
      <c r="E43" s="215"/>
      <c r="F43" s="215"/>
      <c r="G43" s="637"/>
      <c r="H43" s="637"/>
      <c r="I43" s="638"/>
      <c r="J43" s="423"/>
      <c r="K43" s="487"/>
      <c r="L43" s="488"/>
      <c r="M43" s="488"/>
      <c r="N43" s="488"/>
      <c r="O43" s="488"/>
      <c r="P43" s="489"/>
    </row>
    <row r="44" spans="1:16" x14ac:dyDescent="0.45">
      <c r="A44" s="267">
        <v>5</v>
      </c>
      <c r="B44" s="890" t="s">
        <v>94</v>
      </c>
      <c r="C44" s="865">
        <f>C30-C40+C42</f>
        <v>0</v>
      </c>
      <c r="D44" s="866">
        <f t="shared" ref="D44:F44" si="24">D30-D40+D42</f>
        <v>0</v>
      </c>
      <c r="E44" s="865">
        <f t="shared" si="24"/>
        <v>0</v>
      </c>
      <c r="F44" s="207">
        <f t="shared" si="24"/>
        <v>0</v>
      </c>
      <c r="G44" s="207">
        <f>G30-G40+G42</f>
        <v>0</v>
      </c>
      <c r="H44" s="207">
        <f>H30-H40+H42</f>
        <v>0</v>
      </c>
      <c r="I44" s="866">
        <f>I30-I40+I42</f>
        <v>0</v>
      </c>
      <c r="J44" s="423"/>
      <c r="K44" s="484">
        <f t="shared" ref="K44:P44" si="25">IF(AND(C44=0,D44=0),0,IF(AND(C44=0,D44&gt;0),1,IF(AND(C44=0,D44&lt;0),-1,(D44-C44)/ABS(C44))))</f>
        <v>0</v>
      </c>
      <c r="L44" s="485">
        <f t="shared" si="25"/>
        <v>0</v>
      </c>
      <c r="M44" s="485">
        <f t="shared" si="25"/>
        <v>0</v>
      </c>
      <c r="N44" s="485">
        <f t="shared" si="25"/>
        <v>0</v>
      </c>
      <c r="O44" s="485">
        <f t="shared" si="25"/>
        <v>0</v>
      </c>
      <c r="P44" s="486">
        <f t="shared" si="25"/>
        <v>0</v>
      </c>
    </row>
    <row r="45" spans="1:16" x14ac:dyDescent="0.45">
      <c r="A45" s="270"/>
      <c r="B45" s="214"/>
      <c r="C45" s="215"/>
      <c r="D45" s="215"/>
      <c r="E45" s="215"/>
      <c r="F45" s="215"/>
      <c r="G45" s="215"/>
      <c r="H45" s="215"/>
      <c r="I45" s="216"/>
      <c r="J45" s="423"/>
      <c r="K45" s="478"/>
      <c r="L45" s="479"/>
      <c r="M45" s="479"/>
      <c r="N45" s="479"/>
      <c r="O45" s="479"/>
      <c r="P45" s="480"/>
    </row>
    <row r="46" spans="1:16" x14ac:dyDescent="0.45">
      <c r="A46" s="272">
        <v>6</v>
      </c>
      <c r="B46" s="890" t="s">
        <v>230</v>
      </c>
      <c r="C46" s="865">
        <f>C20+C44</f>
        <v>0</v>
      </c>
      <c r="D46" s="866">
        <f t="shared" ref="D46:I46" si="26">D20+D44</f>
        <v>0</v>
      </c>
      <c r="E46" s="865">
        <f t="shared" si="26"/>
        <v>0</v>
      </c>
      <c r="F46" s="207">
        <f t="shared" si="26"/>
        <v>0</v>
      </c>
      <c r="G46" s="207">
        <f t="shared" si="26"/>
        <v>0</v>
      </c>
      <c r="H46" s="207">
        <f t="shared" si="26"/>
        <v>0</v>
      </c>
      <c r="I46" s="866">
        <f t="shared" si="26"/>
        <v>0</v>
      </c>
      <c r="J46" s="423"/>
      <c r="K46" s="484">
        <f t="shared" ref="K46:P46" si="27">IF(AND(C46=0,D46=0),0,IF(AND(C46=0,D46&gt;0),1,IF(AND(C46=0,D46&lt;0),-1,(D46-C46)/ABS(C46))))</f>
        <v>0</v>
      </c>
      <c r="L46" s="485">
        <f t="shared" si="27"/>
        <v>0</v>
      </c>
      <c r="M46" s="485">
        <f t="shared" si="27"/>
        <v>0</v>
      </c>
      <c r="N46" s="485">
        <f t="shared" si="27"/>
        <v>0</v>
      </c>
      <c r="O46" s="485">
        <f t="shared" si="27"/>
        <v>0</v>
      </c>
      <c r="P46" s="486">
        <f t="shared" si="27"/>
        <v>0</v>
      </c>
    </row>
    <row r="47" spans="1:16" x14ac:dyDescent="0.45">
      <c r="A47" s="270"/>
      <c r="B47" s="214"/>
      <c r="C47" s="215"/>
      <c r="D47" s="215"/>
      <c r="E47" s="215"/>
      <c r="F47" s="215"/>
      <c r="G47" s="215"/>
      <c r="H47" s="215"/>
      <c r="I47" s="216"/>
      <c r="J47" s="423"/>
      <c r="K47" s="478"/>
      <c r="L47" s="479"/>
      <c r="M47" s="479"/>
      <c r="N47" s="479"/>
      <c r="O47" s="479"/>
      <c r="P47" s="480"/>
    </row>
    <row r="48" spans="1:16" x14ac:dyDescent="0.45">
      <c r="A48" s="264">
        <v>7</v>
      </c>
      <c r="B48" s="326" t="s">
        <v>231</v>
      </c>
      <c r="C48" s="217" t="s">
        <v>81</v>
      </c>
      <c r="D48" s="217" t="s">
        <v>81</v>
      </c>
      <c r="E48" s="217" t="s">
        <v>81</v>
      </c>
      <c r="F48" s="217" t="s">
        <v>81</v>
      </c>
      <c r="G48" s="217" t="s">
        <v>81</v>
      </c>
      <c r="H48" s="217" t="s">
        <v>81</v>
      </c>
      <c r="I48" s="218" t="s">
        <v>81</v>
      </c>
      <c r="J48" s="423"/>
      <c r="K48" s="481"/>
      <c r="L48" s="482"/>
      <c r="M48" s="482"/>
      <c r="N48" s="482"/>
      <c r="O48" s="482"/>
      <c r="P48" s="483"/>
    </row>
    <row r="49" spans="1:16" x14ac:dyDescent="0.45">
      <c r="A49" s="265" t="s">
        <v>107</v>
      </c>
      <c r="B49" s="1382" t="s">
        <v>216</v>
      </c>
      <c r="C49" s="856">
        <v>0</v>
      </c>
      <c r="D49" s="857">
        <v>0</v>
      </c>
      <c r="E49" s="856">
        <v>0</v>
      </c>
      <c r="F49" s="879">
        <v>0</v>
      </c>
      <c r="G49" s="879">
        <v>0</v>
      </c>
      <c r="H49" s="879">
        <v>0</v>
      </c>
      <c r="I49" s="857">
        <v>0</v>
      </c>
      <c r="J49" s="423"/>
      <c r="K49" s="468">
        <f t="shared" ref="K49:P53" si="28">IF(AND(C49=0,D49=0),0,IF(AND(C49=0,D49&gt;0),1,IF(AND(C49=0,D49&lt;0),-1,(D49-C49)/ABS(C49))))</f>
        <v>0</v>
      </c>
      <c r="L49" s="469">
        <f t="shared" si="28"/>
        <v>0</v>
      </c>
      <c r="M49" s="469">
        <f t="shared" si="28"/>
        <v>0</v>
      </c>
      <c r="N49" s="469">
        <f t="shared" si="28"/>
        <v>0</v>
      </c>
      <c r="O49" s="469">
        <f t="shared" si="28"/>
        <v>0</v>
      </c>
      <c r="P49" s="470">
        <f t="shared" si="28"/>
        <v>0</v>
      </c>
    </row>
    <row r="50" spans="1:16" ht="15" customHeight="1" x14ac:dyDescent="0.45">
      <c r="A50" s="220" t="s">
        <v>109</v>
      </c>
      <c r="B50" s="1377" t="s">
        <v>218</v>
      </c>
      <c r="C50" s="859">
        <v>0</v>
      </c>
      <c r="D50" s="860">
        <v>0</v>
      </c>
      <c r="E50" s="859">
        <v>0</v>
      </c>
      <c r="F50" s="876">
        <v>0</v>
      </c>
      <c r="G50" s="876">
        <v>0</v>
      </c>
      <c r="H50" s="876">
        <v>0</v>
      </c>
      <c r="I50" s="860">
        <v>0</v>
      </c>
      <c r="J50" s="423"/>
      <c r="K50" s="471">
        <f t="shared" si="28"/>
        <v>0</v>
      </c>
      <c r="L50" s="472">
        <f t="shared" si="28"/>
        <v>0</v>
      </c>
      <c r="M50" s="472">
        <f t="shared" si="28"/>
        <v>0</v>
      </c>
      <c r="N50" s="472">
        <f t="shared" si="28"/>
        <v>0</v>
      </c>
      <c r="O50" s="472">
        <f t="shared" si="28"/>
        <v>0</v>
      </c>
      <c r="P50" s="473">
        <f t="shared" si="28"/>
        <v>0</v>
      </c>
    </row>
    <row r="51" spans="1:16" x14ac:dyDescent="0.45">
      <c r="A51" s="220" t="s">
        <v>232</v>
      </c>
      <c r="B51" s="1377" t="s">
        <v>224</v>
      </c>
      <c r="C51" s="859">
        <v>0</v>
      </c>
      <c r="D51" s="860">
        <v>0</v>
      </c>
      <c r="E51" s="859">
        <v>0</v>
      </c>
      <c r="F51" s="876">
        <v>0</v>
      </c>
      <c r="G51" s="878">
        <v>0</v>
      </c>
      <c r="H51" s="878">
        <v>0</v>
      </c>
      <c r="I51" s="863">
        <v>0</v>
      </c>
      <c r="J51" s="423"/>
      <c r="K51" s="471">
        <f t="shared" si="28"/>
        <v>0</v>
      </c>
      <c r="L51" s="472">
        <f t="shared" si="28"/>
        <v>0</v>
      </c>
      <c r="M51" s="472">
        <f t="shared" si="28"/>
        <v>0</v>
      </c>
      <c r="N51" s="494">
        <f t="shared" si="28"/>
        <v>0</v>
      </c>
      <c r="O51" s="494">
        <f t="shared" si="28"/>
        <v>0</v>
      </c>
      <c r="P51" s="495">
        <f t="shared" si="28"/>
        <v>0</v>
      </c>
    </row>
    <row r="52" spans="1:16" x14ac:dyDescent="0.45">
      <c r="A52" s="269" t="s">
        <v>233</v>
      </c>
      <c r="B52" s="1381" t="s">
        <v>234</v>
      </c>
      <c r="C52" s="871">
        <v>0</v>
      </c>
      <c r="D52" s="872">
        <v>0</v>
      </c>
      <c r="E52" s="871">
        <v>0</v>
      </c>
      <c r="F52" s="873">
        <v>0</v>
      </c>
      <c r="G52" s="878">
        <v>0</v>
      </c>
      <c r="H52" s="878">
        <v>0</v>
      </c>
      <c r="I52" s="863">
        <v>0</v>
      </c>
      <c r="K52" s="471">
        <f t="shared" si="28"/>
        <v>0</v>
      </c>
      <c r="L52" s="472">
        <f t="shared" si="28"/>
        <v>0</v>
      </c>
      <c r="M52" s="642">
        <f t="shared" si="28"/>
        <v>0</v>
      </c>
      <c r="N52" s="705">
        <f>IF(AND(F52=0,G52=0),0,IF(AND(F52=0,G52&gt;0),1,IF(AND(F52=0,G52&lt;0),-1,(G52-F52)/ABS(F52))))</f>
        <v>0</v>
      </c>
      <c r="O52" s="705">
        <f>IF(AND(G52=0,H52=0),0,IF(AND(G52=0,H52&gt;0),1,IF(AND(G52=0,H52&lt;0),-1,(H52-G52)/ABS(G52))))</f>
        <v>0</v>
      </c>
      <c r="P52" s="706">
        <f>IF(AND(H52=0,I52=0),0,IF(AND(H52=0,I52&gt;0),1,IF(AND(H52=0,I52&lt;0),-1,(I52-H52)/ABS(H52))))</f>
        <v>0</v>
      </c>
    </row>
    <row r="53" spans="1:16" ht="27" x14ac:dyDescent="0.45">
      <c r="A53" s="267" t="s">
        <v>235</v>
      </c>
      <c r="B53" s="890" t="s">
        <v>236</v>
      </c>
      <c r="C53" s="865">
        <f>SUM(C49:C52)</f>
        <v>0</v>
      </c>
      <c r="D53" s="866">
        <f t="shared" ref="D53:F53" si="29">SUM(D49:D52)</f>
        <v>0</v>
      </c>
      <c r="E53" s="865">
        <f t="shared" si="29"/>
        <v>0</v>
      </c>
      <c r="F53" s="207">
        <f t="shared" si="29"/>
        <v>0</v>
      </c>
      <c r="G53" s="207">
        <f>SUM(G49:G52)</f>
        <v>0</v>
      </c>
      <c r="H53" s="207">
        <f>SUM(H49:H52)</f>
        <v>0</v>
      </c>
      <c r="I53" s="866">
        <f>SUM(I49:I52)</f>
        <v>0</v>
      </c>
      <c r="J53" s="423"/>
      <c r="K53" s="474">
        <f t="shared" si="28"/>
        <v>0</v>
      </c>
      <c r="L53" s="475">
        <f t="shared" si="28"/>
        <v>0</v>
      </c>
      <c r="M53" s="475">
        <f t="shared" si="28"/>
        <v>0</v>
      </c>
      <c r="N53" s="500">
        <f t="shared" si="28"/>
        <v>0</v>
      </c>
      <c r="O53" s="500">
        <f t="shared" si="28"/>
        <v>0</v>
      </c>
      <c r="P53" s="501">
        <f t="shared" si="28"/>
        <v>0</v>
      </c>
    </row>
    <row r="54" spans="1:16" x14ac:dyDescent="0.45">
      <c r="A54" s="270"/>
      <c r="B54" s="214"/>
      <c r="C54" s="215"/>
      <c r="D54" s="215"/>
      <c r="E54" s="215"/>
      <c r="F54" s="215"/>
      <c r="G54" s="215"/>
      <c r="H54" s="215"/>
      <c r="I54" s="216"/>
      <c r="J54" s="423"/>
      <c r="K54" s="478"/>
      <c r="L54" s="479"/>
      <c r="M54" s="479"/>
      <c r="N54" s="479"/>
      <c r="O54" s="479"/>
      <c r="P54" s="480"/>
    </row>
    <row r="55" spans="1:16" x14ac:dyDescent="0.45">
      <c r="A55" s="264">
        <v>8</v>
      </c>
      <c r="B55" s="326" t="s">
        <v>237</v>
      </c>
      <c r="C55" s="217" t="s">
        <v>81</v>
      </c>
      <c r="D55" s="217" t="s">
        <v>81</v>
      </c>
      <c r="E55" s="217" t="s">
        <v>81</v>
      </c>
      <c r="F55" s="217" t="s">
        <v>81</v>
      </c>
      <c r="G55" s="633" t="s">
        <v>81</v>
      </c>
      <c r="H55" s="633" t="s">
        <v>81</v>
      </c>
      <c r="I55" s="634" t="s">
        <v>81</v>
      </c>
      <c r="J55" s="423"/>
      <c r="K55" s="481"/>
      <c r="L55" s="482"/>
      <c r="M55" s="482"/>
      <c r="N55" s="479"/>
      <c r="O55" s="479"/>
      <c r="P55" s="480"/>
    </row>
    <row r="56" spans="1:16" x14ac:dyDescent="0.45">
      <c r="A56" s="265" t="s">
        <v>238</v>
      </c>
      <c r="B56" s="1376" t="s">
        <v>239</v>
      </c>
      <c r="C56" s="856">
        <v>0</v>
      </c>
      <c r="D56" s="857">
        <v>0</v>
      </c>
      <c r="E56" s="856">
        <v>0</v>
      </c>
      <c r="F56" s="858">
        <v>0</v>
      </c>
      <c r="G56" s="791"/>
      <c r="H56" s="792"/>
      <c r="I56" s="793"/>
      <c r="K56" s="468">
        <f t="shared" ref="K56:P58" si="30">IF(AND(C56=0,D56=0),0,IF(AND(C56=0,D56&gt;0),1,IF(AND(C56=0,D56&lt;0),-1,(D56-C56)/ABS(C56))))</f>
        <v>0</v>
      </c>
      <c r="L56" s="469">
        <f t="shared" si="30"/>
        <v>0</v>
      </c>
      <c r="M56" s="641">
        <f t="shared" si="30"/>
        <v>0</v>
      </c>
      <c r="N56" s="648"/>
      <c r="O56" s="644"/>
      <c r="P56" s="645"/>
    </row>
    <row r="57" spans="1:16" x14ac:dyDescent="0.45">
      <c r="A57" s="269" t="s">
        <v>240</v>
      </c>
      <c r="B57" s="282" t="s">
        <v>241</v>
      </c>
      <c r="C57" s="871">
        <v>0</v>
      </c>
      <c r="D57" s="872">
        <v>0</v>
      </c>
      <c r="E57" s="871">
        <v>0</v>
      </c>
      <c r="F57" s="873">
        <v>0</v>
      </c>
      <c r="G57" s="800"/>
      <c r="H57" s="801"/>
      <c r="I57" s="802"/>
      <c r="K57" s="471">
        <f t="shared" si="30"/>
        <v>0</v>
      </c>
      <c r="L57" s="472">
        <f t="shared" si="30"/>
        <v>0</v>
      </c>
      <c r="M57" s="642">
        <f t="shared" si="30"/>
        <v>0</v>
      </c>
      <c r="N57" s="649"/>
      <c r="O57" s="646"/>
      <c r="P57" s="647"/>
    </row>
    <row r="58" spans="1:16" x14ac:dyDescent="0.45">
      <c r="A58" s="267" t="s">
        <v>242</v>
      </c>
      <c r="B58" s="890" t="s">
        <v>243</v>
      </c>
      <c r="C58" s="865">
        <f>SUM(C56:C57)</f>
        <v>0</v>
      </c>
      <c r="D58" s="866">
        <f t="shared" ref="D58:F58" si="31">SUM(D56:D57)</f>
        <v>0</v>
      </c>
      <c r="E58" s="865">
        <f t="shared" si="31"/>
        <v>0</v>
      </c>
      <c r="F58" s="207">
        <f t="shared" si="31"/>
        <v>0</v>
      </c>
      <c r="G58" s="874">
        <v>0</v>
      </c>
      <c r="H58" s="874">
        <v>0</v>
      </c>
      <c r="I58" s="875">
        <v>0</v>
      </c>
      <c r="J58" s="423"/>
      <c r="K58" s="474">
        <f t="shared" si="30"/>
        <v>0</v>
      </c>
      <c r="L58" s="475">
        <f t="shared" si="30"/>
        <v>0</v>
      </c>
      <c r="M58" s="475">
        <f t="shared" si="30"/>
        <v>0</v>
      </c>
      <c r="N58" s="500">
        <f t="shared" si="30"/>
        <v>0</v>
      </c>
      <c r="O58" s="500">
        <f t="shared" si="30"/>
        <v>0</v>
      </c>
      <c r="P58" s="501">
        <f t="shared" si="30"/>
        <v>0</v>
      </c>
    </row>
    <row r="59" spans="1:16" x14ac:dyDescent="0.45">
      <c r="A59" s="270"/>
      <c r="B59" s="214"/>
      <c r="C59" s="215"/>
      <c r="D59" s="215"/>
      <c r="E59" s="215"/>
      <c r="F59" s="215"/>
      <c r="G59" s="215"/>
      <c r="H59" s="215"/>
      <c r="I59" s="216"/>
      <c r="J59" s="423"/>
      <c r="K59" s="478"/>
      <c r="L59" s="479"/>
      <c r="M59" s="479"/>
      <c r="N59" s="479"/>
      <c r="O59" s="479"/>
      <c r="P59" s="480"/>
    </row>
    <row r="60" spans="1:16" x14ac:dyDescent="0.45">
      <c r="A60" s="267">
        <v>9</v>
      </c>
      <c r="B60" s="890" t="s">
        <v>95</v>
      </c>
      <c r="C60" s="865">
        <f>C46-C53-C58</f>
        <v>0</v>
      </c>
      <c r="D60" s="866">
        <f t="shared" ref="D60:F60" si="32">D46-D53-D58</f>
        <v>0</v>
      </c>
      <c r="E60" s="865">
        <f t="shared" si="32"/>
        <v>0</v>
      </c>
      <c r="F60" s="207">
        <f t="shared" si="32"/>
        <v>0</v>
      </c>
      <c r="G60" s="207">
        <f>G46-G53-G58</f>
        <v>0</v>
      </c>
      <c r="H60" s="207">
        <f>H46-H53-H58</f>
        <v>0</v>
      </c>
      <c r="I60" s="866">
        <f>I46-I53-I58</f>
        <v>0</v>
      </c>
      <c r="J60" s="423"/>
      <c r="K60" s="484">
        <f t="shared" ref="K60:P60" si="33">IF(AND(C60=0,D60=0),0,IF(AND(C60=0,D60&gt;0),1,IF(AND(C60=0,D60&lt;0),-1,(D60-C60)/ABS(C60))))</f>
        <v>0</v>
      </c>
      <c r="L60" s="485">
        <f t="shared" si="33"/>
        <v>0</v>
      </c>
      <c r="M60" s="485">
        <f t="shared" si="33"/>
        <v>0</v>
      </c>
      <c r="N60" s="485">
        <f t="shared" si="33"/>
        <v>0</v>
      </c>
      <c r="O60" s="485">
        <f t="shared" si="33"/>
        <v>0</v>
      </c>
      <c r="P60" s="486">
        <f t="shared" si="33"/>
        <v>0</v>
      </c>
    </row>
    <row r="61" spans="1:16" x14ac:dyDescent="0.45">
      <c r="A61" s="270"/>
      <c r="B61" s="214"/>
      <c r="C61" s="215"/>
      <c r="D61" s="215"/>
      <c r="E61" s="215"/>
      <c r="F61" s="215"/>
      <c r="G61" s="215"/>
      <c r="H61" s="215"/>
      <c r="I61" s="216"/>
      <c r="J61" s="423"/>
      <c r="K61" s="478"/>
      <c r="L61" s="479"/>
      <c r="M61" s="479"/>
      <c r="N61" s="479"/>
      <c r="O61" s="479"/>
      <c r="P61" s="480"/>
    </row>
    <row r="62" spans="1:16" x14ac:dyDescent="0.45">
      <c r="A62" s="264">
        <v>10</v>
      </c>
      <c r="B62" s="326" t="s">
        <v>244</v>
      </c>
      <c r="C62" s="217" t="s">
        <v>81</v>
      </c>
      <c r="D62" s="217" t="s">
        <v>81</v>
      </c>
      <c r="E62" s="217" t="s">
        <v>81</v>
      </c>
      <c r="F62" s="217" t="s">
        <v>81</v>
      </c>
      <c r="G62" s="633" t="s">
        <v>81</v>
      </c>
      <c r="H62" s="633" t="s">
        <v>81</v>
      </c>
      <c r="I62" s="634" t="s">
        <v>81</v>
      </c>
      <c r="J62" s="423"/>
      <c r="K62" s="481"/>
      <c r="L62" s="482"/>
      <c r="M62" s="482"/>
      <c r="N62" s="479"/>
      <c r="O62" s="479"/>
      <c r="P62" s="480"/>
    </row>
    <row r="63" spans="1:16" x14ac:dyDescent="0.45">
      <c r="A63" s="265" t="s">
        <v>245</v>
      </c>
      <c r="B63" s="1382" t="s">
        <v>246</v>
      </c>
      <c r="C63" s="856">
        <v>0</v>
      </c>
      <c r="D63" s="857">
        <v>0</v>
      </c>
      <c r="E63" s="856">
        <v>0</v>
      </c>
      <c r="F63" s="858">
        <v>0</v>
      </c>
      <c r="G63" s="791"/>
      <c r="H63" s="792"/>
      <c r="I63" s="793"/>
      <c r="K63" s="490">
        <f t="shared" ref="K63:M64" si="34">IF(AND(C63=0,D63=0),0,IF(AND(C63=0,D63&gt;0),1,IF(AND(C63=0,D63&lt;0),-1,(D63-C63)/ABS(C63))))</f>
        <v>0</v>
      </c>
      <c r="L63" s="491">
        <f t="shared" si="34"/>
        <v>0</v>
      </c>
      <c r="M63" s="656">
        <f t="shared" si="34"/>
        <v>0</v>
      </c>
      <c r="N63" s="648"/>
      <c r="O63" s="644"/>
      <c r="P63" s="645"/>
    </row>
    <row r="64" spans="1:16" x14ac:dyDescent="0.45">
      <c r="A64" s="269" t="s">
        <v>247</v>
      </c>
      <c r="B64" s="1381" t="s">
        <v>248</v>
      </c>
      <c r="C64" s="871">
        <v>0</v>
      </c>
      <c r="D64" s="872">
        <v>0</v>
      </c>
      <c r="E64" s="871">
        <v>0</v>
      </c>
      <c r="F64" s="873">
        <v>0</v>
      </c>
      <c r="G64" s="800"/>
      <c r="H64" s="801"/>
      <c r="I64" s="802"/>
      <c r="K64" s="493">
        <f t="shared" si="34"/>
        <v>0</v>
      </c>
      <c r="L64" s="494">
        <f t="shared" si="34"/>
        <v>0</v>
      </c>
      <c r="M64" s="657">
        <f t="shared" si="34"/>
        <v>0</v>
      </c>
      <c r="N64" s="648"/>
      <c r="O64" s="644"/>
      <c r="P64" s="645"/>
    </row>
    <row r="65" spans="1:16" x14ac:dyDescent="0.45">
      <c r="A65" s="264">
        <v>11</v>
      </c>
      <c r="B65" s="211" t="s">
        <v>249</v>
      </c>
      <c r="C65" s="217" t="s">
        <v>81</v>
      </c>
      <c r="D65" s="217" t="s">
        <v>81</v>
      </c>
      <c r="E65" s="217" t="s">
        <v>81</v>
      </c>
      <c r="F65" s="217" t="s">
        <v>81</v>
      </c>
      <c r="G65" s="639" t="s">
        <v>81</v>
      </c>
      <c r="H65" s="639" t="s">
        <v>81</v>
      </c>
      <c r="I65" s="640" t="s">
        <v>81</v>
      </c>
      <c r="J65" s="423"/>
      <c r="K65" s="476"/>
      <c r="L65" s="477"/>
      <c r="M65" s="477"/>
      <c r="N65" s="479"/>
      <c r="O65" s="479"/>
      <c r="P65" s="480"/>
    </row>
    <row r="66" spans="1:16" x14ac:dyDescent="0.45">
      <c r="A66" s="265" t="s">
        <v>250</v>
      </c>
      <c r="B66" s="1382" t="s">
        <v>251</v>
      </c>
      <c r="C66" s="856">
        <v>0</v>
      </c>
      <c r="D66" s="857">
        <v>0</v>
      </c>
      <c r="E66" s="856">
        <v>0</v>
      </c>
      <c r="F66" s="858">
        <v>0</v>
      </c>
      <c r="G66" s="791"/>
      <c r="H66" s="792"/>
      <c r="I66" s="793"/>
      <c r="K66" s="468">
        <f t="shared" ref="K66:M69" si="35">IF(AND(C66=0,D66=0),0,IF(AND(C66=0,D66&gt;0),1,IF(AND(C66=0,D66&lt;0),-1,(D66-C66)/ABS(C66))))</f>
        <v>0</v>
      </c>
      <c r="L66" s="469">
        <f t="shared" si="35"/>
        <v>0</v>
      </c>
      <c r="M66" s="641">
        <f t="shared" si="35"/>
        <v>0</v>
      </c>
      <c r="N66" s="648"/>
      <c r="O66" s="644"/>
      <c r="P66" s="645"/>
    </row>
    <row r="67" spans="1:16" x14ac:dyDescent="0.45">
      <c r="A67" s="220" t="s">
        <v>252</v>
      </c>
      <c r="B67" s="1377" t="s">
        <v>253</v>
      </c>
      <c r="C67" s="859">
        <v>0</v>
      </c>
      <c r="D67" s="860">
        <v>0</v>
      </c>
      <c r="E67" s="859">
        <v>0</v>
      </c>
      <c r="F67" s="861">
        <v>0</v>
      </c>
      <c r="G67" s="794"/>
      <c r="H67" s="795"/>
      <c r="I67" s="796"/>
      <c r="K67" s="471">
        <f t="shared" si="35"/>
        <v>0</v>
      </c>
      <c r="L67" s="472">
        <f t="shared" si="35"/>
        <v>0</v>
      </c>
      <c r="M67" s="642">
        <f t="shared" si="35"/>
        <v>0</v>
      </c>
      <c r="N67" s="648"/>
      <c r="O67" s="644"/>
      <c r="P67" s="645"/>
    </row>
    <row r="68" spans="1:16" x14ac:dyDescent="0.45">
      <c r="A68" s="269" t="s">
        <v>254</v>
      </c>
      <c r="B68" s="1381" t="s">
        <v>255</v>
      </c>
      <c r="C68" s="871">
        <v>0</v>
      </c>
      <c r="D68" s="872">
        <v>0</v>
      </c>
      <c r="E68" s="871">
        <v>0</v>
      </c>
      <c r="F68" s="873">
        <v>0</v>
      </c>
      <c r="G68" s="794"/>
      <c r="H68" s="795"/>
      <c r="I68" s="796"/>
      <c r="K68" s="471">
        <f t="shared" si="35"/>
        <v>0</v>
      </c>
      <c r="L68" s="472">
        <f t="shared" si="35"/>
        <v>0</v>
      </c>
      <c r="M68" s="642">
        <f t="shared" si="35"/>
        <v>0</v>
      </c>
      <c r="N68" s="648"/>
      <c r="O68" s="644"/>
      <c r="P68" s="645"/>
    </row>
    <row r="69" spans="1:16" x14ac:dyDescent="0.45">
      <c r="A69" s="267">
        <v>12</v>
      </c>
      <c r="B69" s="889" t="s">
        <v>256</v>
      </c>
      <c r="C69" s="865">
        <f t="shared" ref="C69:F69" si="36">SUM(C63:C64,C66:C68)</f>
        <v>0</v>
      </c>
      <c r="D69" s="866">
        <f t="shared" si="36"/>
        <v>0</v>
      </c>
      <c r="E69" s="865">
        <f t="shared" si="36"/>
        <v>0</v>
      </c>
      <c r="F69" s="866">
        <f t="shared" si="36"/>
        <v>0</v>
      </c>
      <c r="G69" s="798"/>
      <c r="H69" s="798"/>
      <c r="I69" s="799"/>
      <c r="K69" s="474">
        <f t="shared" si="35"/>
        <v>0</v>
      </c>
      <c r="L69" s="475">
        <f t="shared" si="35"/>
        <v>0</v>
      </c>
      <c r="M69" s="643">
        <f t="shared" si="35"/>
        <v>0</v>
      </c>
      <c r="N69" s="648"/>
      <c r="O69" s="644"/>
      <c r="P69" s="645"/>
    </row>
    <row r="70" spans="1:16" x14ac:dyDescent="0.45">
      <c r="A70" s="273"/>
      <c r="B70" s="219"/>
      <c r="C70" s="215"/>
      <c r="D70" s="215"/>
      <c r="E70" s="215"/>
      <c r="F70" s="215"/>
      <c r="G70" s="679"/>
      <c r="H70" s="679"/>
      <c r="I70" s="680"/>
      <c r="J70" s="423"/>
      <c r="K70" s="481"/>
      <c r="L70" s="482"/>
      <c r="M70" s="482"/>
      <c r="N70" s="479"/>
      <c r="O70" s="479"/>
      <c r="P70" s="480"/>
    </row>
    <row r="71" spans="1:16" x14ac:dyDescent="0.45">
      <c r="A71" s="274">
        <v>13</v>
      </c>
      <c r="B71" s="888" t="s">
        <v>182</v>
      </c>
      <c r="C71" s="882">
        <v>0</v>
      </c>
      <c r="D71" s="883">
        <v>0</v>
      </c>
      <c r="E71" s="882">
        <v>0</v>
      </c>
      <c r="F71" s="884">
        <v>0</v>
      </c>
      <c r="G71" s="794"/>
      <c r="H71" s="795"/>
      <c r="I71" s="796"/>
      <c r="K71" s="496">
        <f t="shared" ref="K71:M71" si="37">IF(AND(C71=0,D71=0),0,IF(AND(C71=0,D71&gt;0),1,IF(AND(C71=0,D71&lt;0),-1,(D71-C71)/ABS(C71))))</f>
        <v>0</v>
      </c>
      <c r="L71" s="497">
        <f t="shared" si="37"/>
        <v>0</v>
      </c>
      <c r="M71" s="658">
        <f t="shared" si="37"/>
        <v>0</v>
      </c>
      <c r="N71" s="648"/>
      <c r="O71" s="644"/>
      <c r="P71" s="645"/>
    </row>
    <row r="72" spans="1:16" x14ac:dyDescent="0.45">
      <c r="A72" s="270"/>
      <c r="B72" s="214"/>
      <c r="C72" s="215"/>
      <c r="D72" s="215"/>
      <c r="E72" s="215"/>
      <c r="F72" s="215"/>
      <c r="G72" s="637"/>
      <c r="H72" s="637"/>
      <c r="I72" s="638"/>
      <c r="J72" s="423"/>
      <c r="K72" s="487"/>
      <c r="L72" s="488"/>
      <c r="M72" s="488"/>
      <c r="N72" s="479"/>
      <c r="O72" s="479"/>
      <c r="P72" s="480"/>
    </row>
    <row r="73" spans="1:16" x14ac:dyDescent="0.45">
      <c r="A73" s="267">
        <v>14</v>
      </c>
      <c r="B73" s="890" t="s">
        <v>257</v>
      </c>
      <c r="C73" s="865">
        <f>C69+C71</f>
        <v>0</v>
      </c>
      <c r="D73" s="866">
        <f>D69+D71</f>
        <v>0</v>
      </c>
      <c r="E73" s="865">
        <f t="shared" ref="E73:F73" si="38">E69+E71</f>
        <v>0</v>
      </c>
      <c r="F73" s="207">
        <f t="shared" si="38"/>
        <v>0</v>
      </c>
      <c r="G73" s="886">
        <v>0</v>
      </c>
      <c r="H73" s="886">
        <v>0</v>
      </c>
      <c r="I73" s="887">
        <v>0</v>
      </c>
      <c r="J73" s="423"/>
      <c r="K73" s="484">
        <f t="shared" ref="K73:P73" si="39">IF(AND(C73=0,D73=0),0,IF(AND(C73=0,D73&gt;0),1,IF(AND(C73=0,D73&lt;0),-1,(D73-C73)/ABS(C73))))</f>
        <v>0</v>
      </c>
      <c r="L73" s="485">
        <f t="shared" si="39"/>
        <v>0</v>
      </c>
      <c r="M73" s="485">
        <f t="shared" si="39"/>
        <v>0</v>
      </c>
      <c r="N73" s="485">
        <f t="shared" si="39"/>
        <v>0</v>
      </c>
      <c r="O73" s="485">
        <f t="shared" si="39"/>
        <v>0</v>
      </c>
      <c r="P73" s="486">
        <f t="shared" si="39"/>
        <v>0</v>
      </c>
    </row>
    <row r="74" spans="1:16" x14ac:dyDescent="0.45">
      <c r="A74" s="270"/>
      <c r="B74" s="214"/>
      <c r="C74" s="215"/>
      <c r="D74" s="215"/>
      <c r="E74" s="215"/>
      <c r="F74" s="215"/>
      <c r="G74" s="635"/>
      <c r="H74" s="635"/>
      <c r="I74" s="636"/>
      <c r="J74" s="423"/>
      <c r="K74" s="481"/>
      <c r="L74" s="482"/>
      <c r="M74" s="482"/>
      <c r="N74" s="479"/>
      <c r="O74" s="479"/>
      <c r="P74" s="480"/>
    </row>
    <row r="75" spans="1:16" x14ac:dyDescent="0.45">
      <c r="A75" s="274">
        <v>15</v>
      </c>
      <c r="B75" s="888" t="s">
        <v>258</v>
      </c>
      <c r="C75" s="882">
        <v>0</v>
      </c>
      <c r="D75" s="883">
        <v>0</v>
      </c>
      <c r="E75" s="882">
        <v>0</v>
      </c>
      <c r="F75" s="884">
        <v>0</v>
      </c>
      <c r="G75" s="800"/>
      <c r="H75" s="801"/>
      <c r="I75" s="802"/>
      <c r="K75" s="499">
        <f t="shared" ref="K75:M75" si="40">IF(AND(C75=0,D75=0),0,IF(AND(C75=0,D75&gt;0),1,IF(AND(C75=0,D75&lt;0),-1,(D75-C75)/ABS(C75))))</f>
        <v>0</v>
      </c>
      <c r="L75" s="500">
        <f t="shared" si="40"/>
        <v>0</v>
      </c>
      <c r="M75" s="659">
        <f t="shared" si="40"/>
        <v>0</v>
      </c>
      <c r="N75" s="649"/>
      <c r="O75" s="646"/>
      <c r="P75" s="647"/>
    </row>
    <row r="76" spans="1:16" x14ac:dyDescent="0.45">
      <c r="A76" s="275"/>
      <c r="B76" s="276"/>
      <c r="C76" s="466"/>
      <c r="D76" s="466"/>
      <c r="E76" s="466"/>
      <c r="F76" s="466"/>
      <c r="G76" s="466"/>
      <c r="H76" s="466"/>
      <c r="I76" s="466"/>
    </row>
    <row r="77" spans="1:16" x14ac:dyDescent="0.45">
      <c r="A77" s="144"/>
      <c r="B77" s="144"/>
      <c r="C77" s="144"/>
      <c r="D77" s="144"/>
      <c r="E77" s="144"/>
      <c r="F77" s="144"/>
      <c r="G77" s="144"/>
      <c r="H77" s="144"/>
      <c r="I77" s="144"/>
    </row>
  </sheetData>
  <sheetProtection formatCells="0" sort="0" autoFilter="0"/>
  <mergeCells count="10">
    <mergeCell ref="K5:P5"/>
    <mergeCell ref="C4:D4"/>
    <mergeCell ref="E4:I4"/>
    <mergeCell ref="K4:P4"/>
    <mergeCell ref="P6:P7"/>
    <mergeCell ref="O6:O7"/>
    <mergeCell ref="N6:N7"/>
    <mergeCell ref="M6:M7"/>
    <mergeCell ref="L6:L7"/>
    <mergeCell ref="K6:K7"/>
  </mergeCells>
  <phoneticPr fontId="28" type="noConversion"/>
  <pageMargins left="0.23622047244094491" right="0.23622047244094491" top="0.74803149606299213" bottom="0.74803149606299213" header="0.31496062992125984" footer="0.31496062992125984"/>
  <pageSetup paperSize="9" scale="66" fitToHeight="0" orientation="landscape" r:id="rId1"/>
  <rowBreaks count="2" manualBreakCount="2">
    <brk id="40" max="15" man="1"/>
    <brk id="76" max="15" man="1"/>
  </rowBreaks>
  <ignoredErrors>
    <ignoredError sqref="D20:F20"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pageSetUpPr fitToPage="1"/>
  </sheetPr>
  <dimension ref="A1:P92"/>
  <sheetViews>
    <sheetView showGridLines="0" zoomScaleNormal="100" workbookViewId="0">
      <pane xSplit="2" ySplit="7" topLeftCell="C8" activePane="bottomRight" state="frozen"/>
      <selection pane="topRight" activeCell="D109" sqref="D109"/>
      <selection pane="bottomLeft" activeCell="D109" sqref="D109"/>
      <selection pane="bottomRight"/>
    </sheetView>
  </sheetViews>
  <sheetFormatPr defaultColWidth="9" defaultRowHeight="14.25" x14ac:dyDescent="0.45"/>
  <cols>
    <col min="1" max="1" width="5.86328125" style="2" customWidth="1"/>
    <col min="2" max="2" width="60.1328125" style="1" customWidth="1"/>
    <col min="3" max="4" width="11.265625" style="1" customWidth="1"/>
    <col min="5" max="6" width="13.265625" style="1" customWidth="1"/>
    <col min="7" max="9" width="11.265625" style="1" customWidth="1"/>
    <col min="10" max="10" width="10" customWidth="1"/>
    <col min="11" max="16" width="10.86328125" customWidth="1"/>
    <col min="17" max="16384" width="9" style="1"/>
  </cols>
  <sheetData>
    <row r="1" spans="1:16" customFormat="1" ht="15.75" customHeight="1" x14ac:dyDescent="0.45">
      <c r="A1" s="1474" t="s">
        <v>34</v>
      </c>
      <c r="B1" s="1474"/>
      <c r="C1" s="841"/>
      <c r="D1" s="841"/>
      <c r="E1" s="841"/>
      <c r="F1" s="841"/>
      <c r="G1" s="841"/>
      <c r="H1" s="841"/>
      <c r="I1" s="1247"/>
      <c r="J1" s="1247"/>
    </row>
    <row r="2" spans="1:16" customFormat="1" x14ac:dyDescent="0.45">
      <c r="A2" s="1473" t="s">
        <v>35</v>
      </c>
      <c r="B2" s="1472"/>
      <c r="C2" s="841"/>
      <c r="D2" s="841"/>
      <c r="E2" s="841"/>
      <c r="F2" s="841"/>
      <c r="G2" s="841"/>
      <c r="H2" s="841"/>
      <c r="I2" s="1248"/>
      <c r="J2" s="1248"/>
      <c r="K2" s="1247"/>
      <c r="L2" s="1247"/>
    </row>
    <row r="3" spans="1:16" customFormat="1" x14ac:dyDescent="0.45">
      <c r="A3" s="1473"/>
      <c r="B3" s="1472"/>
      <c r="C3" s="841"/>
      <c r="D3" s="841"/>
      <c r="E3" s="841"/>
      <c r="F3" s="841"/>
      <c r="G3" s="841"/>
      <c r="H3" s="841"/>
      <c r="I3" s="1248"/>
      <c r="J3" s="1248"/>
      <c r="K3" s="1247"/>
      <c r="L3" s="1247"/>
    </row>
    <row r="4" spans="1:16" ht="15.75" customHeight="1" x14ac:dyDescent="0.45">
      <c r="A4" s="7" t="s">
        <v>259</v>
      </c>
      <c r="B4" s="8"/>
      <c r="C4" s="1526" t="s">
        <v>37</v>
      </c>
      <c r="D4" s="1526"/>
      <c r="E4" s="1526" t="s">
        <v>112</v>
      </c>
      <c r="F4" s="1526"/>
      <c r="G4" s="1526"/>
      <c r="H4" s="1526"/>
      <c r="I4" s="1517"/>
      <c r="J4" s="423"/>
      <c r="K4" s="1690" t="s">
        <v>146</v>
      </c>
      <c r="L4" s="1690"/>
      <c r="M4" s="1690"/>
      <c r="N4" s="1690"/>
      <c r="O4" s="1690"/>
      <c r="P4" s="1690"/>
    </row>
    <row r="5" spans="1:16" ht="41.25" customHeight="1" x14ac:dyDescent="0.45">
      <c r="A5" s="9"/>
      <c r="B5" s="6"/>
      <c r="C5" s="67"/>
      <c r="D5" s="68" t="s">
        <v>39</v>
      </c>
      <c r="E5" s="67" t="s">
        <v>40</v>
      </c>
      <c r="F5" s="69"/>
      <c r="G5" s="69"/>
      <c r="H5" s="69"/>
      <c r="I5" s="70"/>
      <c r="J5" s="423"/>
      <c r="K5" s="1551" t="s">
        <v>147</v>
      </c>
      <c r="L5" s="1551"/>
      <c r="M5" s="1551"/>
      <c r="N5" s="1551"/>
      <c r="O5" s="1551"/>
      <c r="P5" s="1551"/>
    </row>
    <row r="6" spans="1:16" ht="15" customHeight="1" x14ac:dyDescent="0.45">
      <c r="A6" s="9"/>
      <c r="B6" s="6"/>
      <c r="C6" s="152" t="s">
        <v>41</v>
      </c>
      <c r="D6" s="153" t="s">
        <v>42</v>
      </c>
      <c r="E6" s="152" t="s">
        <v>43</v>
      </c>
      <c r="F6" s="154" t="s">
        <v>44</v>
      </c>
      <c r="G6" s="154" t="s">
        <v>45</v>
      </c>
      <c r="H6" s="154" t="s">
        <v>46</v>
      </c>
      <c r="I6" s="155" t="s">
        <v>47</v>
      </c>
      <c r="J6" s="423"/>
      <c r="K6" s="1553" t="s">
        <v>148</v>
      </c>
      <c r="L6" s="1549" t="s">
        <v>149</v>
      </c>
      <c r="M6" s="1549" t="s">
        <v>150</v>
      </c>
      <c r="N6" s="1549" t="s">
        <v>151</v>
      </c>
      <c r="O6" s="1549" t="s">
        <v>152</v>
      </c>
      <c r="P6" s="1550" t="s">
        <v>153</v>
      </c>
    </row>
    <row r="7" spans="1:16" ht="15" customHeight="1" x14ac:dyDescent="0.45">
      <c r="A7" s="10"/>
      <c r="B7" s="13" t="s">
        <v>48</v>
      </c>
      <c r="C7" s="71"/>
      <c r="D7" s="72"/>
      <c r="E7" s="71"/>
      <c r="F7" s="73"/>
      <c r="G7" s="73"/>
      <c r="H7" s="73"/>
      <c r="I7" s="74"/>
      <c r="J7" s="423"/>
      <c r="K7" s="1527"/>
      <c r="L7" s="1525"/>
      <c r="M7" s="1525"/>
      <c r="N7" s="1525"/>
      <c r="O7" s="1525"/>
      <c r="P7" s="1524"/>
    </row>
    <row r="8" spans="1:16" x14ac:dyDescent="0.45">
      <c r="A8" s="45">
        <v>1</v>
      </c>
      <c r="B8" s="1044" t="s">
        <v>260</v>
      </c>
      <c r="C8" s="173" t="s">
        <v>81</v>
      </c>
      <c r="D8" s="173" t="s">
        <v>81</v>
      </c>
      <c r="E8" s="165" t="s">
        <v>81</v>
      </c>
      <c r="F8" s="719" t="s">
        <v>81</v>
      </c>
      <c r="G8" s="719" t="s">
        <v>81</v>
      </c>
      <c r="H8" s="719" t="s">
        <v>81</v>
      </c>
      <c r="I8" s="855" t="s">
        <v>81</v>
      </c>
      <c r="J8" s="423"/>
      <c r="K8" s="373"/>
      <c r="L8" s="374"/>
      <c r="M8" s="375"/>
      <c r="N8" s="375"/>
      <c r="O8" s="375"/>
      <c r="P8" s="376"/>
    </row>
    <row r="9" spans="1:16" x14ac:dyDescent="0.45">
      <c r="A9" s="12" t="s">
        <v>115</v>
      </c>
      <c r="B9" s="1040" t="s">
        <v>261</v>
      </c>
      <c r="C9" s="892">
        <f>'1 - Inc and Exp'!C33</f>
        <v>0</v>
      </c>
      <c r="D9" s="893">
        <f>'1 - Inc and Exp'!D33</f>
        <v>0</v>
      </c>
      <c r="E9" s="894">
        <f>'1 - Inc and Exp'!E33</f>
        <v>0</v>
      </c>
      <c r="F9" s="895">
        <f>'1 - Inc and Exp'!F33</f>
        <v>0</v>
      </c>
      <c r="G9" s="721"/>
      <c r="H9" s="720"/>
      <c r="I9" s="723"/>
      <c r="K9" s="307">
        <f t="shared" ref="K9:M9" si="0">IF(AND(C9=0,D9=0),0,IF(AND(C9=0,D9&gt;0),1,IF(AND(C9=0,D9&lt;0),-1,(D9-C9)/ABS(C9))))</f>
        <v>0</v>
      </c>
      <c r="L9" s="308">
        <f t="shared" si="0"/>
        <v>0</v>
      </c>
      <c r="M9" s="367">
        <f t="shared" si="0"/>
        <v>0</v>
      </c>
      <c r="N9" s="375"/>
      <c r="O9" s="375"/>
      <c r="P9" s="376"/>
    </row>
    <row r="10" spans="1:16" x14ac:dyDescent="0.45">
      <c r="A10" s="62"/>
      <c r="B10" s="252"/>
      <c r="C10" s="101"/>
      <c r="D10" s="101"/>
      <c r="E10" s="102"/>
      <c r="F10" s="102"/>
      <c r="G10" s="581"/>
      <c r="H10" s="581"/>
      <c r="I10" s="582"/>
      <c r="J10" s="423"/>
      <c r="K10" s="373"/>
      <c r="L10" s="374"/>
      <c r="M10" s="375"/>
      <c r="N10" s="375"/>
      <c r="O10" s="375"/>
      <c r="P10" s="376"/>
    </row>
    <row r="11" spans="1:16" x14ac:dyDescent="0.45">
      <c r="A11" s="45">
        <v>2</v>
      </c>
      <c r="B11" s="1043" t="s">
        <v>262</v>
      </c>
      <c r="C11" s="169" t="s">
        <v>81</v>
      </c>
      <c r="D11" s="169" t="s">
        <v>81</v>
      </c>
      <c r="E11" s="167" t="s">
        <v>81</v>
      </c>
      <c r="F11" s="167" t="s">
        <v>81</v>
      </c>
      <c r="G11" s="564" t="s">
        <v>81</v>
      </c>
      <c r="H11" s="564" t="s">
        <v>81</v>
      </c>
      <c r="I11" s="565" t="s">
        <v>81</v>
      </c>
      <c r="J11" s="423"/>
      <c r="K11" s="373"/>
      <c r="L11" s="374"/>
      <c r="M11" s="375"/>
      <c r="N11" s="375"/>
      <c r="O11" s="375"/>
      <c r="P11" s="376"/>
    </row>
    <row r="12" spans="1:16" x14ac:dyDescent="0.45">
      <c r="A12" s="59" t="s">
        <v>141</v>
      </c>
      <c r="B12" s="1041" t="s">
        <v>263</v>
      </c>
      <c r="C12" s="856">
        <v>0</v>
      </c>
      <c r="D12" s="134">
        <v>0</v>
      </c>
      <c r="E12" s="129">
        <v>0</v>
      </c>
      <c r="F12" s="560">
        <v>0</v>
      </c>
      <c r="G12" s="721"/>
      <c r="H12" s="720"/>
      <c r="I12" s="723"/>
      <c r="K12" s="312">
        <f>IF(AND(C12=0,D12=0),0,IF(AND(C12=0,D12&gt;0),1,IF(AND(C12=0,D12&lt;0),-1,(D12-C12)/ABS(C12))))</f>
        <v>0</v>
      </c>
      <c r="L12" s="309">
        <f t="shared" ref="L12:M25" si="1">IF(AND(D12=0,E12=0),0,IF(AND(D12=0,E12&gt;0),1,IF(AND(D12=0,E12&lt;0),-1,(E12-D12)/ABS(D12))))</f>
        <v>0</v>
      </c>
      <c r="M12" s="592">
        <f t="shared" si="1"/>
        <v>0</v>
      </c>
      <c r="N12" s="373"/>
      <c r="O12" s="374"/>
      <c r="P12" s="595"/>
    </row>
    <row r="13" spans="1:16" x14ac:dyDescent="0.45">
      <c r="A13" s="60" t="s">
        <v>143</v>
      </c>
      <c r="B13" s="280" t="s">
        <v>264</v>
      </c>
      <c r="C13" s="130">
        <v>0</v>
      </c>
      <c r="D13" s="131">
        <v>0</v>
      </c>
      <c r="E13" s="128">
        <v>0</v>
      </c>
      <c r="F13" s="561">
        <v>0</v>
      </c>
      <c r="G13" s="786"/>
      <c r="H13" s="539"/>
      <c r="I13" s="787"/>
      <c r="K13" s="200">
        <f t="shared" ref="K13:K25" si="2">IF(AND(C13=0,D13=0),0,IF(AND(C13=0,D13&gt;0),1,IF(AND(C13=0,D13&lt;0),-1,(D13-C13)/ABS(C13))))</f>
        <v>0</v>
      </c>
      <c r="L13" s="201">
        <f t="shared" si="1"/>
        <v>0</v>
      </c>
      <c r="M13" s="593">
        <f t="shared" si="1"/>
        <v>0</v>
      </c>
      <c r="N13" s="373"/>
      <c r="O13" s="374"/>
      <c r="P13" s="595"/>
    </row>
    <row r="14" spans="1:16" x14ac:dyDescent="0.45">
      <c r="A14" s="60" t="s">
        <v>163</v>
      </c>
      <c r="B14" s="280" t="s">
        <v>265</v>
      </c>
      <c r="C14" s="130">
        <v>0</v>
      </c>
      <c r="D14" s="131">
        <v>0</v>
      </c>
      <c r="E14" s="128">
        <v>0</v>
      </c>
      <c r="F14" s="561">
        <v>0</v>
      </c>
      <c r="G14" s="786"/>
      <c r="H14" s="539"/>
      <c r="I14" s="787"/>
      <c r="K14" s="200">
        <f t="shared" si="2"/>
        <v>0</v>
      </c>
      <c r="L14" s="201">
        <f t="shared" si="1"/>
        <v>0</v>
      </c>
      <c r="M14" s="593">
        <f t="shared" si="1"/>
        <v>0</v>
      </c>
      <c r="N14" s="373"/>
      <c r="O14" s="374"/>
      <c r="P14" s="595"/>
    </row>
    <row r="15" spans="1:16" x14ac:dyDescent="0.45">
      <c r="A15" s="60" t="s">
        <v>92</v>
      </c>
      <c r="B15" s="280" t="s">
        <v>266</v>
      </c>
      <c r="C15" s="130">
        <v>0</v>
      </c>
      <c r="D15" s="131">
        <v>0</v>
      </c>
      <c r="E15" s="128">
        <v>0</v>
      </c>
      <c r="F15" s="561">
        <v>0</v>
      </c>
      <c r="G15" s="786"/>
      <c r="H15" s="539"/>
      <c r="I15" s="787"/>
      <c r="K15" s="200">
        <f t="shared" si="2"/>
        <v>0</v>
      </c>
      <c r="L15" s="201">
        <f t="shared" si="1"/>
        <v>0</v>
      </c>
      <c r="M15" s="593">
        <f t="shared" si="1"/>
        <v>0</v>
      </c>
      <c r="N15" s="373"/>
      <c r="O15" s="374"/>
      <c r="P15" s="595"/>
    </row>
    <row r="16" spans="1:16" x14ac:dyDescent="0.45">
      <c r="A16" s="60" t="s">
        <v>166</v>
      </c>
      <c r="B16" s="280" t="s">
        <v>267</v>
      </c>
      <c r="C16" s="140">
        <f>-SUM('1 - Inc and Exp'!C29,'1 - Inc and Exp'!C28)</f>
        <v>0</v>
      </c>
      <c r="D16" s="141">
        <f>-SUM('1 - Inc and Exp'!D29,'1 - Inc and Exp'!D28)</f>
        <v>0</v>
      </c>
      <c r="E16" s="100">
        <f>-SUM('1 - Inc and Exp'!E29,'1 - Inc and Exp'!E28)</f>
        <v>0</v>
      </c>
      <c r="F16" s="562">
        <f>-SUM('1 - Inc and Exp'!F29,'1 - Inc and Exp'!F28)</f>
        <v>0</v>
      </c>
      <c r="G16" s="786"/>
      <c r="H16" s="539"/>
      <c r="I16" s="787"/>
      <c r="K16" s="200">
        <f t="shared" si="2"/>
        <v>0</v>
      </c>
      <c r="L16" s="201">
        <f t="shared" si="1"/>
        <v>0</v>
      </c>
      <c r="M16" s="593">
        <f t="shared" si="1"/>
        <v>0</v>
      </c>
      <c r="N16" s="373"/>
      <c r="O16" s="374"/>
      <c r="P16" s="595"/>
    </row>
    <row r="17" spans="1:16" x14ac:dyDescent="0.45">
      <c r="A17" s="60" t="s">
        <v>87</v>
      </c>
      <c r="B17" s="280" t="s">
        <v>268</v>
      </c>
      <c r="C17" s="130">
        <v>0</v>
      </c>
      <c r="D17" s="131">
        <v>0</v>
      </c>
      <c r="E17" s="128">
        <v>0</v>
      </c>
      <c r="F17" s="561">
        <v>0</v>
      </c>
      <c r="G17" s="786"/>
      <c r="H17" s="539"/>
      <c r="I17" s="787"/>
      <c r="K17" s="200">
        <f t="shared" si="2"/>
        <v>0</v>
      </c>
      <c r="L17" s="201">
        <f t="shared" si="1"/>
        <v>0</v>
      </c>
      <c r="M17" s="593">
        <f t="shared" si="1"/>
        <v>0</v>
      </c>
      <c r="N17" s="373"/>
      <c r="O17" s="374"/>
      <c r="P17" s="595"/>
    </row>
    <row r="18" spans="1:16" x14ac:dyDescent="0.45">
      <c r="A18" s="60" t="s">
        <v>208</v>
      </c>
      <c r="B18" s="280" t="s">
        <v>269</v>
      </c>
      <c r="C18" s="130">
        <v>0</v>
      </c>
      <c r="D18" s="131">
        <v>0</v>
      </c>
      <c r="E18" s="128">
        <v>0</v>
      </c>
      <c r="F18" s="561">
        <v>0</v>
      </c>
      <c r="G18" s="786"/>
      <c r="H18" s="539"/>
      <c r="I18" s="787"/>
      <c r="K18" s="200">
        <f t="shared" si="2"/>
        <v>0</v>
      </c>
      <c r="L18" s="201">
        <f t="shared" si="1"/>
        <v>0</v>
      </c>
      <c r="M18" s="593">
        <f t="shared" si="1"/>
        <v>0</v>
      </c>
      <c r="N18" s="373"/>
      <c r="O18" s="374"/>
      <c r="P18" s="595"/>
    </row>
    <row r="19" spans="1:16" x14ac:dyDescent="0.45">
      <c r="A19" s="60" t="s">
        <v>210</v>
      </c>
      <c r="B19" s="280" t="s">
        <v>270</v>
      </c>
      <c r="C19" s="130">
        <v>0</v>
      </c>
      <c r="D19" s="131">
        <v>0</v>
      </c>
      <c r="E19" s="128">
        <v>0</v>
      </c>
      <c r="F19" s="561">
        <v>0</v>
      </c>
      <c r="G19" s="786"/>
      <c r="H19" s="539"/>
      <c r="I19" s="787"/>
      <c r="K19" s="200">
        <f t="shared" si="2"/>
        <v>0</v>
      </c>
      <c r="L19" s="201">
        <f t="shared" si="1"/>
        <v>0</v>
      </c>
      <c r="M19" s="593">
        <f t="shared" si="1"/>
        <v>0</v>
      </c>
      <c r="N19" s="373"/>
      <c r="O19" s="374"/>
      <c r="P19" s="595"/>
    </row>
    <row r="20" spans="1:16" x14ac:dyDescent="0.45">
      <c r="A20" s="60" t="s">
        <v>271</v>
      </c>
      <c r="B20" s="280" t="s">
        <v>272</v>
      </c>
      <c r="C20" s="130">
        <v>0</v>
      </c>
      <c r="D20" s="131">
        <v>0</v>
      </c>
      <c r="E20" s="128">
        <v>0</v>
      </c>
      <c r="F20" s="561">
        <v>0</v>
      </c>
      <c r="G20" s="786"/>
      <c r="H20" s="539"/>
      <c r="I20" s="787"/>
      <c r="K20" s="200">
        <f t="shared" si="2"/>
        <v>0</v>
      </c>
      <c r="L20" s="201">
        <f t="shared" si="1"/>
        <v>0</v>
      </c>
      <c r="M20" s="593">
        <f t="shared" si="1"/>
        <v>0</v>
      </c>
      <c r="N20" s="373"/>
      <c r="O20" s="374"/>
      <c r="P20" s="595"/>
    </row>
    <row r="21" spans="1:16" x14ac:dyDescent="0.45">
      <c r="A21" s="60" t="s">
        <v>273</v>
      </c>
      <c r="B21" s="280" t="s">
        <v>274</v>
      </c>
      <c r="C21" s="130">
        <v>0</v>
      </c>
      <c r="D21" s="131">
        <v>0</v>
      </c>
      <c r="E21" s="128">
        <v>0</v>
      </c>
      <c r="F21" s="561">
        <v>0</v>
      </c>
      <c r="G21" s="786"/>
      <c r="H21" s="539"/>
      <c r="I21" s="787"/>
      <c r="K21" s="200">
        <f t="shared" si="2"/>
        <v>0</v>
      </c>
      <c r="L21" s="201">
        <f t="shared" si="1"/>
        <v>0</v>
      </c>
      <c r="M21" s="593">
        <f t="shared" si="1"/>
        <v>0</v>
      </c>
      <c r="N21" s="373"/>
      <c r="O21" s="374"/>
      <c r="P21" s="595"/>
    </row>
    <row r="22" spans="1:16" x14ac:dyDescent="0.45">
      <c r="A22" s="60" t="s">
        <v>275</v>
      </c>
      <c r="B22" s="280" t="s">
        <v>276</v>
      </c>
      <c r="C22" s="130">
        <v>0</v>
      </c>
      <c r="D22" s="131">
        <v>0</v>
      </c>
      <c r="E22" s="128">
        <v>0</v>
      </c>
      <c r="F22" s="561">
        <v>0</v>
      </c>
      <c r="G22" s="786"/>
      <c r="H22" s="539"/>
      <c r="I22" s="787"/>
      <c r="K22" s="200">
        <f t="shared" si="2"/>
        <v>0</v>
      </c>
      <c r="L22" s="201">
        <f t="shared" si="1"/>
        <v>0</v>
      </c>
      <c r="M22" s="593">
        <f t="shared" si="1"/>
        <v>0</v>
      </c>
      <c r="N22" s="373"/>
      <c r="O22" s="374"/>
      <c r="P22" s="595"/>
    </row>
    <row r="23" spans="1:16" x14ac:dyDescent="0.45">
      <c r="A23" s="60" t="s">
        <v>277</v>
      </c>
      <c r="B23" s="280" t="s">
        <v>278</v>
      </c>
      <c r="C23" s="140">
        <f>-'1 - Inc and Exp'!C30</f>
        <v>0</v>
      </c>
      <c r="D23" s="141">
        <f>-'1 - Inc and Exp'!D30</f>
        <v>0</v>
      </c>
      <c r="E23" s="100">
        <f>-'1 - Inc and Exp'!E30</f>
        <v>0</v>
      </c>
      <c r="F23" s="562">
        <f>-'1 - Inc and Exp'!F30</f>
        <v>0</v>
      </c>
      <c r="G23" s="786"/>
      <c r="H23" s="539"/>
      <c r="I23" s="787"/>
      <c r="K23" s="200">
        <f t="shared" si="2"/>
        <v>0</v>
      </c>
      <c r="L23" s="201">
        <f t="shared" si="1"/>
        <v>0</v>
      </c>
      <c r="M23" s="593">
        <f t="shared" si="1"/>
        <v>0</v>
      </c>
      <c r="N23" s="373"/>
      <c r="O23" s="374"/>
      <c r="P23" s="595"/>
    </row>
    <row r="24" spans="1:16" x14ac:dyDescent="0.45">
      <c r="A24" s="60" t="s">
        <v>279</v>
      </c>
      <c r="B24" s="280" t="s">
        <v>280</v>
      </c>
      <c r="C24" s="140">
        <f>-'1 - Inc and Exp'!C31</f>
        <v>0</v>
      </c>
      <c r="D24" s="141">
        <f>-'1 - Inc and Exp'!D31</f>
        <v>0</v>
      </c>
      <c r="E24" s="123">
        <f>-'1 - Inc and Exp'!E31</f>
        <v>0</v>
      </c>
      <c r="F24" s="562">
        <f>-'1 - Inc and Exp'!F31</f>
        <v>0</v>
      </c>
      <c r="G24" s="786"/>
      <c r="H24" s="539"/>
      <c r="I24" s="787"/>
      <c r="K24" s="200">
        <f t="shared" si="2"/>
        <v>0</v>
      </c>
      <c r="L24" s="201">
        <f t="shared" si="1"/>
        <v>0</v>
      </c>
      <c r="M24" s="593">
        <f t="shared" si="1"/>
        <v>0</v>
      </c>
      <c r="N24" s="373"/>
      <c r="O24" s="374"/>
      <c r="P24" s="595"/>
    </row>
    <row r="25" spans="1:16" x14ac:dyDescent="0.45">
      <c r="A25" s="269" t="s">
        <v>281</v>
      </c>
      <c r="B25" s="1042" t="s">
        <v>282</v>
      </c>
      <c r="C25" s="132">
        <v>0</v>
      </c>
      <c r="D25" s="133">
        <v>0</v>
      </c>
      <c r="E25" s="104">
        <v>0</v>
      </c>
      <c r="F25" s="563">
        <v>0</v>
      </c>
      <c r="G25" s="806"/>
      <c r="H25" s="807"/>
      <c r="I25" s="808"/>
      <c r="K25" s="313">
        <f t="shared" si="2"/>
        <v>0</v>
      </c>
      <c r="L25" s="311">
        <f t="shared" si="1"/>
        <v>0</v>
      </c>
      <c r="M25" s="594">
        <f t="shared" si="1"/>
        <v>0</v>
      </c>
      <c r="N25" s="373"/>
      <c r="O25" s="374"/>
      <c r="P25" s="595"/>
    </row>
    <row r="26" spans="1:16" x14ac:dyDescent="0.45">
      <c r="A26" s="62"/>
      <c r="B26" s="1045"/>
      <c r="C26" s="568"/>
      <c r="D26" s="568"/>
      <c r="E26" s="105"/>
      <c r="F26" s="105"/>
      <c r="G26" s="566"/>
      <c r="H26" s="566"/>
      <c r="I26" s="567"/>
      <c r="J26" s="423"/>
      <c r="K26" s="373"/>
      <c r="L26" s="374"/>
      <c r="M26" s="377"/>
      <c r="N26" s="377"/>
      <c r="O26" s="377"/>
      <c r="P26" s="378"/>
    </row>
    <row r="27" spans="1:16" x14ac:dyDescent="0.45">
      <c r="A27" s="45">
        <v>3</v>
      </c>
      <c r="B27" s="1043" t="s">
        <v>283</v>
      </c>
      <c r="C27" s="569" t="s">
        <v>81</v>
      </c>
      <c r="D27" s="569" t="s">
        <v>81</v>
      </c>
      <c r="E27" s="170" t="s">
        <v>81</v>
      </c>
      <c r="F27" s="170" t="s">
        <v>81</v>
      </c>
      <c r="G27" s="170" t="s">
        <v>81</v>
      </c>
      <c r="H27" s="170" t="s">
        <v>81</v>
      </c>
      <c r="I27" s="171" t="s">
        <v>81</v>
      </c>
      <c r="J27" s="423"/>
      <c r="K27" s="373"/>
      <c r="L27" s="374"/>
      <c r="M27" s="377"/>
      <c r="N27" s="377"/>
      <c r="O27" s="377"/>
      <c r="P27" s="378"/>
    </row>
    <row r="28" spans="1:16" x14ac:dyDescent="0.45">
      <c r="A28" s="59" t="s">
        <v>213</v>
      </c>
      <c r="B28" s="1048" t="s">
        <v>158</v>
      </c>
      <c r="C28" s="286">
        <v>0</v>
      </c>
      <c r="D28" s="287">
        <v>0</v>
      </c>
      <c r="E28" s="261">
        <v>0</v>
      </c>
      <c r="F28" s="263">
        <v>0</v>
      </c>
      <c r="G28" s="721"/>
      <c r="H28" s="720"/>
      <c r="I28" s="723"/>
      <c r="J28" s="423"/>
      <c r="K28" s="312">
        <f t="shared" ref="K28:K35" si="3">IF(AND(C28=0,D28=0),0,IF(AND(C28=0,D28&gt;0),1,IF(AND(C28=0,D28&lt;0),-1,(D28-C28)/ABS(C28))))</f>
        <v>0</v>
      </c>
      <c r="L28" s="309">
        <f t="shared" ref="L28:M33" si="4">IF(AND(D28=0,E28=0),0,IF(AND(D28=0,E28&gt;0),1,IF(AND(D28=0,E28&lt;0),-1,(E28-D28)/ABS(D28))))</f>
        <v>0</v>
      </c>
      <c r="M28" s="592">
        <f t="shared" si="4"/>
        <v>0</v>
      </c>
      <c r="N28" s="373"/>
      <c r="O28" s="374"/>
      <c r="P28" s="595"/>
    </row>
    <row r="29" spans="1:16" x14ac:dyDescent="0.45">
      <c r="A29" s="60" t="s">
        <v>215</v>
      </c>
      <c r="B29" s="1049" t="s">
        <v>284</v>
      </c>
      <c r="C29" s="283">
        <v>0</v>
      </c>
      <c r="D29" s="284">
        <v>0</v>
      </c>
      <c r="E29" s="241">
        <v>0</v>
      </c>
      <c r="F29" s="242">
        <v>0</v>
      </c>
      <c r="G29" s="786"/>
      <c r="H29" s="539"/>
      <c r="I29" s="787"/>
      <c r="J29" s="423"/>
      <c r="K29" s="200">
        <f t="shared" si="3"/>
        <v>0</v>
      </c>
      <c r="L29" s="201">
        <f t="shared" si="4"/>
        <v>0</v>
      </c>
      <c r="M29" s="593">
        <f t="shared" si="4"/>
        <v>0</v>
      </c>
      <c r="N29" s="373"/>
      <c r="O29" s="374"/>
      <c r="P29" s="595"/>
    </row>
    <row r="30" spans="1:16" x14ac:dyDescent="0.45">
      <c r="A30" s="60" t="s">
        <v>217</v>
      </c>
      <c r="B30" s="1049" t="s">
        <v>285</v>
      </c>
      <c r="C30" s="283">
        <v>0</v>
      </c>
      <c r="D30" s="284">
        <v>0</v>
      </c>
      <c r="E30" s="241">
        <v>0</v>
      </c>
      <c r="F30" s="242">
        <v>0</v>
      </c>
      <c r="G30" s="786"/>
      <c r="H30" s="539"/>
      <c r="I30" s="787"/>
      <c r="J30" s="423"/>
      <c r="K30" s="200">
        <f t="shared" si="3"/>
        <v>0</v>
      </c>
      <c r="L30" s="201">
        <f t="shared" si="4"/>
        <v>0</v>
      </c>
      <c r="M30" s="593">
        <f t="shared" si="4"/>
        <v>0</v>
      </c>
      <c r="N30" s="373"/>
      <c r="O30" s="374"/>
      <c r="P30" s="595"/>
    </row>
    <row r="31" spans="1:16" x14ac:dyDescent="0.45">
      <c r="A31" s="60" t="s">
        <v>219</v>
      </c>
      <c r="B31" s="285" t="s">
        <v>286</v>
      </c>
      <c r="C31" s="283">
        <v>0</v>
      </c>
      <c r="D31" s="284">
        <v>0</v>
      </c>
      <c r="E31" s="241">
        <v>0</v>
      </c>
      <c r="F31" s="242">
        <v>0</v>
      </c>
      <c r="G31" s="786"/>
      <c r="H31" s="539"/>
      <c r="I31" s="787"/>
      <c r="J31" s="423"/>
      <c r="K31" s="200">
        <f t="shared" si="3"/>
        <v>0</v>
      </c>
      <c r="L31" s="201">
        <f t="shared" si="4"/>
        <v>0</v>
      </c>
      <c r="M31" s="593">
        <f t="shared" si="4"/>
        <v>0</v>
      </c>
      <c r="N31" s="373"/>
      <c r="O31" s="374"/>
      <c r="P31" s="595"/>
    </row>
    <row r="32" spans="1:16" x14ac:dyDescent="0.45">
      <c r="A32" s="60" t="s">
        <v>221</v>
      </c>
      <c r="B32" s="1049" t="s">
        <v>287</v>
      </c>
      <c r="C32" s="283">
        <v>0</v>
      </c>
      <c r="D32" s="284">
        <v>0</v>
      </c>
      <c r="E32" s="241">
        <v>0</v>
      </c>
      <c r="F32" s="242">
        <v>0</v>
      </c>
      <c r="G32" s="786"/>
      <c r="H32" s="539"/>
      <c r="I32" s="787"/>
      <c r="J32" s="423"/>
      <c r="K32" s="200">
        <f t="shared" si="3"/>
        <v>0</v>
      </c>
      <c r="L32" s="201">
        <f t="shared" si="4"/>
        <v>0</v>
      </c>
      <c r="M32" s="593">
        <f t="shared" si="4"/>
        <v>0</v>
      </c>
      <c r="N32" s="373"/>
      <c r="O32" s="374"/>
      <c r="P32" s="595"/>
    </row>
    <row r="33" spans="1:16" x14ac:dyDescent="0.45">
      <c r="A33" s="1270" t="s">
        <v>223</v>
      </c>
      <c r="B33" s="1052" t="s">
        <v>288</v>
      </c>
      <c r="C33" s="294">
        <v>0</v>
      </c>
      <c r="D33" s="896">
        <v>0</v>
      </c>
      <c r="E33" s="897">
        <v>0</v>
      </c>
      <c r="F33" s="898">
        <v>0</v>
      </c>
      <c r="G33" s="786"/>
      <c r="H33" s="539"/>
      <c r="I33" s="787"/>
      <c r="K33" s="430">
        <f t="shared" si="3"/>
        <v>0</v>
      </c>
      <c r="L33" s="431">
        <f t="shared" si="4"/>
        <v>0</v>
      </c>
      <c r="M33" s="596">
        <f t="shared" si="4"/>
        <v>0</v>
      </c>
      <c r="N33" s="373"/>
      <c r="O33" s="374"/>
      <c r="P33" s="595"/>
    </row>
    <row r="34" spans="1:16" x14ac:dyDescent="0.45">
      <c r="A34" s="62"/>
      <c r="B34" s="1046"/>
      <c r="C34" s="101"/>
      <c r="D34" s="101"/>
      <c r="E34" s="102"/>
      <c r="F34" s="102"/>
      <c r="G34" s="575"/>
      <c r="H34" s="575"/>
      <c r="I34" s="576"/>
      <c r="J34" s="423"/>
      <c r="K34" s="373"/>
      <c r="L34" s="374"/>
      <c r="M34" s="375"/>
      <c r="N34" s="375"/>
      <c r="O34" s="375"/>
      <c r="P34" s="376"/>
    </row>
    <row r="35" spans="1:16" x14ac:dyDescent="0.45">
      <c r="A35" s="97">
        <v>4</v>
      </c>
      <c r="B35" s="233" t="s">
        <v>289</v>
      </c>
      <c r="C35" s="302">
        <f t="shared" ref="C35:F35" si="5">SUM(C9,C12:C25,C28:C33)</f>
        <v>0</v>
      </c>
      <c r="D35" s="303">
        <f t="shared" si="5"/>
        <v>0</v>
      </c>
      <c r="E35" s="304">
        <f>SUM(E9,E12:E25,E28:E33)</f>
        <v>0</v>
      </c>
      <c r="F35" s="306">
        <f t="shared" si="5"/>
        <v>0</v>
      </c>
      <c r="G35" s="539"/>
      <c r="H35" s="539"/>
      <c r="I35" s="787"/>
      <c r="K35" s="307">
        <f t="shared" si="3"/>
        <v>0</v>
      </c>
      <c r="L35" s="308">
        <f>IF(AND(D35=0,E35=0),0,IF(AND(D35=0,E35&gt;0),1,IF(AND(D35=0,E35&lt;0),-1,(E35-D35)/ABS(D35))))</f>
        <v>0</v>
      </c>
      <c r="M35" s="367">
        <f>IF(AND(E35=0,F35=0),0,IF(AND(E35=0,F35&gt;0),1,IF(AND(E35=0,F35&lt;0),-1,(F35-E35)/ABS(E35))))</f>
        <v>0</v>
      </c>
      <c r="N35" s="374"/>
      <c r="O35" s="374"/>
      <c r="P35" s="595"/>
    </row>
    <row r="36" spans="1:16" x14ac:dyDescent="0.45">
      <c r="A36" s="62"/>
      <c r="B36" s="1046"/>
      <c r="C36" s="101"/>
      <c r="D36" s="101"/>
      <c r="E36" s="102"/>
      <c r="F36" s="102"/>
      <c r="G36" s="575"/>
      <c r="H36" s="575"/>
      <c r="I36" s="576"/>
      <c r="J36" s="423"/>
      <c r="K36" s="373"/>
      <c r="L36" s="374"/>
      <c r="M36" s="375"/>
      <c r="N36" s="375"/>
      <c r="O36" s="375"/>
      <c r="P36" s="376"/>
    </row>
    <row r="37" spans="1:16" x14ac:dyDescent="0.45">
      <c r="A37" s="12">
        <v>5</v>
      </c>
      <c r="B37" s="1047" t="s">
        <v>290</v>
      </c>
      <c r="C37" s="899">
        <v>0</v>
      </c>
      <c r="D37" s="900">
        <v>0</v>
      </c>
      <c r="E37" s="197">
        <v>0</v>
      </c>
      <c r="F37" s="623">
        <v>0</v>
      </c>
      <c r="G37" s="786"/>
      <c r="H37" s="539"/>
      <c r="I37" s="787"/>
      <c r="K37" s="307">
        <f t="shared" ref="K37:M37" si="6">IF(AND(C37=0,D37=0),0,IF(AND(C37=0,D37&gt;0),1,IF(AND(C37=0,D37&lt;0),-1,(D37-C37)/ABS(C37))))</f>
        <v>0</v>
      </c>
      <c r="L37" s="308">
        <f t="shared" si="6"/>
        <v>0</v>
      </c>
      <c r="M37" s="597">
        <f t="shared" si="6"/>
        <v>0</v>
      </c>
      <c r="N37" s="373"/>
      <c r="O37" s="374"/>
      <c r="P37" s="595"/>
    </row>
    <row r="38" spans="1:16" x14ac:dyDescent="0.45">
      <c r="A38" s="62"/>
      <c r="B38" s="259"/>
      <c r="C38" s="101"/>
      <c r="D38" s="101"/>
      <c r="E38" s="102"/>
      <c r="F38" s="102"/>
      <c r="G38" s="581"/>
      <c r="H38" s="581"/>
      <c r="I38" s="582"/>
      <c r="J38" s="423"/>
      <c r="K38" s="373"/>
      <c r="L38" s="374"/>
      <c r="M38" s="375"/>
      <c r="N38" s="375"/>
      <c r="O38" s="375"/>
      <c r="P38" s="376"/>
    </row>
    <row r="39" spans="1:16" x14ac:dyDescent="0.45">
      <c r="A39" s="97">
        <v>6</v>
      </c>
      <c r="B39" s="233" t="s">
        <v>96</v>
      </c>
      <c r="C39" s="302">
        <f>SUM(C35,C37)</f>
        <v>0</v>
      </c>
      <c r="D39" s="303">
        <f t="shared" ref="D39:F39" si="7">SUM(D35,D37)</f>
        <v>0</v>
      </c>
      <c r="E39" s="304">
        <f t="shared" si="7"/>
        <v>0</v>
      </c>
      <c r="F39" s="305">
        <f t="shared" si="7"/>
        <v>0</v>
      </c>
      <c r="G39" s="764">
        <v>0</v>
      </c>
      <c r="H39" s="764">
        <v>0</v>
      </c>
      <c r="I39" s="763">
        <v>0</v>
      </c>
      <c r="J39" s="423"/>
      <c r="K39" s="307">
        <f t="shared" ref="K39:P39" si="8">IF(AND(C39=0,D39=0),0,IF(AND(C39=0,D39&gt;0),1,IF(AND(C39=0,D39&lt;0),-1,(D39-C39)/ABS(C39))))</f>
        <v>0</v>
      </c>
      <c r="L39" s="308">
        <f t="shared" si="8"/>
        <v>0</v>
      </c>
      <c r="M39" s="308">
        <f t="shared" si="8"/>
        <v>0</v>
      </c>
      <c r="N39" s="308">
        <f t="shared" si="8"/>
        <v>0</v>
      </c>
      <c r="O39" s="308">
        <f t="shared" si="8"/>
        <v>0</v>
      </c>
      <c r="P39" s="367">
        <f t="shared" si="8"/>
        <v>0</v>
      </c>
    </row>
    <row r="40" spans="1:16" x14ac:dyDescent="0.45">
      <c r="A40" s="62"/>
      <c r="B40" s="259"/>
      <c r="C40" s="101"/>
      <c r="D40" s="101"/>
      <c r="E40" s="102"/>
      <c r="F40" s="102"/>
      <c r="G40" s="102"/>
      <c r="H40" s="102"/>
      <c r="I40" s="103"/>
      <c r="J40" s="423"/>
      <c r="K40" s="373"/>
      <c r="L40" s="374"/>
      <c r="M40" s="375"/>
      <c r="N40" s="375"/>
      <c r="O40" s="375"/>
      <c r="P40" s="376"/>
    </row>
    <row r="41" spans="1:16" x14ac:dyDescent="0.45">
      <c r="A41" s="45">
        <v>7</v>
      </c>
      <c r="B41" s="99" t="s">
        <v>291</v>
      </c>
      <c r="C41" s="169" t="s">
        <v>81</v>
      </c>
      <c r="D41" s="169" t="s">
        <v>81</v>
      </c>
      <c r="E41" s="167" t="s">
        <v>81</v>
      </c>
      <c r="F41" s="167" t="s">
        <v>81</v>
      </c>
      <c r="G41" s="167" t="s">
        <v>81</v>
      </c>
      <c r="H41" s="167" t="s">
        <v>81</v>
      </c>
      <c r="I41" s="168" t="s">
        <v>81</v>
      </c>
      <c r="J41" s="423"/>
      <c r="K41" s="373"/>
      <c r="L41" s="374"/>
      <c r="M41" s="375"/>
      <c r="N41" s="375"/>
      <c r="O41" s="375"/>
      <c r="P41" s="376"/>
    </row>
    <row r="42" spans="1:16" x14ac:dyDescent="0.45">
      <c r="A42" s="59" t="s">
        <v>107</v>
      </c>
      <c r="B42" s="1048" t="s">
        <v>292</v>
      </c>
      <c r="C42" s="286">
        <v>0</v>
      </c>
      <c r="D42" s="287">
        <v>0</v>
      </c>
      <c r="E42" s="261">
        <v>0</v>
      </c>
      <c r="F42" s="263">
        <v>0</v>
      </c>
      <c r="G42" s="263">
        <v>0</v>
      </c>
      <c r="H42" s="263">
        <v>0</v>
      </c>
      <c r="I42" s="262">
        <v>0</v>
      </c>
      <c r="J42" s="423"/>
      <c r="K42" s="312">
        <f t="shared" ref="K42:K53" si="9">IF(AND(C42=0,D42=0),0,IF(AND(C42=0,D42&gt;0),1,IF(AND(C42=0,D42&lt;0),-1,(D42-C42)/ABS(C42))))</f>
        <v>0</v>
      </c>
      <c r="L42" s="309">
        <f t="shared" ref="L42:L53" si="10">IF(AND(D42=0,E42=0),0,IF(AND(D42=0,E42&gt;0),1,IF(AND(D42=0,E42&lt;0),-1,(E42-D42)/ABS(D42))))</f>
        <v>0</v>
      </c>
      <c r="M42" s="309">
        <f t="shared" ref="M42:M53" si="11">IF(AND(E42=0,F42=0),0,IF(AND(E42=0,F42&gt;0),1,IF(AND(E42=0,F42&lt;0),-1,(F42-E42)/ABS(E42))))</f>
        <v>0</v>
      </c>
      <c r="N42" s="309">
        <f t="shared" ref="N42:N53" si="12">IF(AND(F42=0,G42=0),0,IF(AND(F42=0,G42&gt;0),1,IF(AND(F42=0,G42&lt;0),-1,(G42-F42)/ABS(F42))))</f>
        <v>0</v>
      </c>
      <c r="O42" s="309">
        <f t="shared" ref="O42:O53" si="13">IF(AND(G42=0,H42=0),0,IF(AND(G42=0,H42&gt;0),1,IF(AND(G42=0,H42&lt;0),-1,(H42-G42)/ABS(G42))))</f>
        <v>0</v>
      </c>
      <c r="P42" s="310">
        <f t="shared" ref="P42:P53" si="14">IF(AND(H42=0,I42=0),0,IF(AND(H42=0,I42&gt;0),1,IF(AND(H42=0,I42&lt;0),-1,(I42-H42)/ABS(H42))))</f>
        <v>0</v>
      </c>
    </row>
    <row r="43" spans="1:16" x14ac:dyDescent="0.45">
      <c r="A43" s="60" t="s">
        <v>109</v>
      </c>
      <c r="B43" s="1049" t="s">
        <v>293</v>
      </c>
      <c r="C43" s="283">
        <v>0</v>
      </c>
      <c r="D43" s="284">
        <v>0</v>
      </c>
      <c r="E43" s="241">
        <v>0</v>
      </c>
      <c r="F43" s="242">
        <v>0</v>
      </c>
      <c r="G43" s="292">
        <v>0</v>
      </c>
      <c r="H43" s="292">
        <v>0</v>
      </c>
      <c r="I43" s="293">
        <v>0</v>
      </c>
      <c r="J43" s="423"/>
      <c r="K43" s="200">
        <f t="shared" si="9"/>
        <v>0</v>
      </c>
      <c r="L43" s="201">
        <f t="shared" si="10"/>
        <v>0</v>
      </c>
      <c r="M43" s="201">
        <f t="shared" si="11"/>
        <v>0</v>
      </c>
      <c r="N43" s="404">
        <f t="shared" si="12"/>
        <v>0</v>
      </c>
      <c r="O43" s="404">
        <f t="shared" si="13"/>
        <v>0</v>
      </c>
      <c r="P43" s="405">
        <f t="shared" si="14"/>
        <v>0</v>
      </c>
    </row>
    <row r="44" spans="1:16" x14ac:dyDescent="0.45">
      <c r="A44" s="60" t="s">
        <v>232</v>
      </c>
      <c r="B44" s="1049" t="s">
        <v>294</v>
      </c>
      <c r="C44" s="283">
        <v>0</v>
      </c>
      <c r="D44" s="284">
        <v>0</v>
      </c>
      <c r="E44" s="241">
        <v>0</v>
      </c>
      <c r="F44" s="571">
        <v>0</v>
      </c>
      <c r="G44" s="721"/>
      <c r="H44" s="720"/>
      <c r="I44" s="723"/>
      <c r="K44" s="200">
        <f t="shared" si="9"/>
        <v>0</v>
      </c>
      <c r="L44" s="201">
        <f t="shared" si="10"/>
        <v>0</v>
      </c>
      <c r="M44" s="593">
        <f t="shared" si="11"/>
        <v>0</v>
      </c>
      <c r="N44" s="599"/>
      <c r="O44" s="598"/>
      <c r="P44" s="600"/>
    </row>
    <row r="45" spans="1:16" x14ac:dyDescent="0.45">
      <c r="A45" s="60" t="s">
        <v>233</v>
      </c>
      <c r="B45" s="1049" t="s">
        <v>295</v>
      </c>
      <c r="C45" s="283">
        <v>0</v>
      </c>
      <c r="D45" s="284">
        <v>0</v>
      </c>
      <c r="E45" s="241">
        <v>0</v>
      </c>
      <c r="F45" s="571">
        <v>0</v>
      </c>
      <c r="G45" s="786"/>
      <c r="H45" s="539"/>
      <c r="I45" s="787"/>
      <c r="K45" s="200">
        <f t="shared" si="9"/>
        <v>0</v>
      </c>
      <c r="L45" s="201">
        <f t="shared" si="10"/>
        <v>0</v>
      </c>
      <c r="M45" s="593">
        <f t="shared" si="11"/>
        <v>0</v>
      </c>
      <c r="N45" s="373"/>
      <c r="O45" s="374"/>
      <c r="P45" s="595"/>
    </row>
    <row r="46" spans="1:16" x14ac:dyDescent="0.45">
      <c r="A46" s="60" t="s">
        <v>235</v>
      </c>
      <c r="B46" s="1049" t="s">
        <v>296</v>
      </c>
      <c r="C46" s="283">
        <v>0</v>
      </c>
      <c r="D46" s="284">
        <v>0</v>
      </c>
      <c r="E46" s="241">
        <v>0</v>
      </c>
      <c r="F46" s="571">
        <v>0</v>
      </c>
      <c r="G46" s="786"/>
      <c r="H46" s="539"/>
      <c r="I46" s="787"/>
      <c r="K46" s="200">
        <f t="shared" si="9"/>
        <v>0</v>
      </c>
      <c r="L46" s="201">
        <f t="shared" si="10"/>
        <v>0</v>
      </c>
      <c r="M46" s="593">
        <f t="shared" si="11"/>
        <v>0</v>
      </c>
      <c r="N46" s="373"/>
      <c r="O46" s="374"/>
      <c r="P46" s="595"/>
    </row>
    <row r="47" spans="1:16" x14ac:dyDescent="0.45">
      <c r="A47" s="60" t="s">
        <v>297</v>
      </c>
      <c r="B47" s="1049" t="s">
        <v>158</v>
      </c>
      <c r="C47" s="901">
        <v>0</v>
      </c>
      <c r="D47" s="902">
        <v>0</v>
      </c>
      <c r="E47" s="241">
        <v>0</v>
      </c>
      <c r="F47" s="571">
        <v>0</v>
      </c>
      <c r="G47" s="785"/>
      <c r="H47" s="541"/>
      <c r="I47" s="742"/>
      <c r="K47" s="200">
        <f t="shared" si="9"/>
        <v>0</v>
      </c>
      <c r="L47" s="201">
        <f t="shared" si="10"/>
        <v>0</v>
      </c>
      <c r="M47" s="593">
        <f t="shared" si="11"/>
        <v>0</v>
      </c>
      <c r="N47" s="601"/>
      <c r="O47" s="602"/>
      <c r="P47" s="603"/>
    </row>
    <row r="48" spans="1:16" x14ac:dyDescent="0.45">
      <c r="A48" s="60" t="s">
        <v>97</v>
      </c>
      <c r="B48" s="1049" t="s">
        <v>98</v>
      </c>
      <c r="C48" s="283">
        <v>0</v>
      </c>
      <c r="D48" s="284">
        <v>0</v>
      </c>
      <c r="E48" s="241">
        <v>0</v>
      </c>
      <c r="F48" s="242">
        <v>0</v>
      </c>
      <c r="G48" s="572">
        <v>0</v>
      </c>
      <c r="H48" s="572">
        <v>0</v>
      </c>
      <c r="I48" s="573">
        <v>0</v>
      </c>
      <c r="J48" s="423"/>
      <c r="K48" s="200">
        <f t="shared" si="9"/>
        <v>0</v>
      </c>
      <c r="L48" s="201">
        <f t="shared" si="10"/>
        <v>0</v>
      </c>
      <c r="M48" s="201">
        <f t="shared" si="11"/>
        <v>0</v>
      </c>
      <c r="N48" s="407">
        <f t="shared" si="12"/>
        <v>0</v>
      </c>
      <c r="O48" s="407">
        <f t="shared" si="13"/>
        <v>0</v>
      </c>
      <c r="P48" s="408">
        <f t="shared" si="14"/>
        <v>0</v>
      </c>
    </row>
    <row r="49" spans="1:16" x14ac:dyDescent="0.45">
      <c r="A49" s="60" t="s">
        <v>99</v>
      </c>
      <c r="B49" s="1050" t="s">
        <v>100</v>
      </c>
      <c r="C49" s="283">
        <v>0</v>
      </c>
      <c r="D49" s="284">
        <v>0</v>
      </c>
      <c r="E49" s="241">
        <v>0</v>
      </c>
      <c r="F49" s="242">
        <v>0</v>
      </c>
      <c r="G49" s="242">
        <v>0</v>
      </c>
      <c r="H49" s="242">
        <v>0</v>
      </c>
      <c r="I49" s="243">
        <v>0</v>
      </c>
      <c r="J49" s="423"/>
      <c r="K49" s="200">
        <f t="shared" si="9"/>
        <v>0</v>
      </c>
      <c r="L49" s="201">
        <f t="shared" si="10"/>
        <v>0</v>
      </c>
      <c r="M49" s="201">
        <f t="shared" si="11"/>
        <v>0</v>
      </c>
      <c r="N49" s="404">
        <f t="shared" si="12"/>
        <v>0</v>
      </c>
      <c r="O49" s="404">
        <f t="shared" si="13"/>
        <v>0</v>
      </c>
      <c r="P49" s="405">
        <f t="shared" si="14"/>
        <v>0</v>
      </c>
    </row>
    <row r="50" spans="1:16" x14ac:dyDescent="0.45">
      <c r="A50" s="60" t="s">
        <v>298</v>
      </c>
      <c r="B50" s="280" t="s">
        <v>299</v>
      </c>
      <c r="C50" s="283">
        <v>0</v>
      </c>
      <c r="D50" s="284">
        <v>0</v>
      </c>
      <c r="E50" s="241">
        <v>0</v>
      </c>
      <c r="F50" s="242">
        <v>0</v>
      </c>
      <c r="G50" s="721"/>
      <c r="H50" s="720"/>
      <c r="I50" s="723"/>
      <c r="J50" s="423"/>
      <c r="K50" s="200">
        <f t="shared" si="9"/>
        <v>0</v>
      </c>
      <c r="L50" s="201">
        <f t="shared" si="10"/>
        <v>0</v>
      </c>
      <c r="M50" s="593">
        <f t="shared" si="11"/>
        <v>0</v>
      </c>
      <c r="N50" s="599"/>
      <c r="O50" s="598"/>
      <c r="P50" s="600"/>
    </row>
    <row r="51" spans="1:16" x14ac:dyDescent="0.45">
      <c r="A51" s="60" t="s">
        <v>300</v>
      </c>
      <c r="B51" s="1049" t="s">
        <v>301</v>
      </c>
      <c r="C51" s="283">
        <v>0</v>
      </c>
      <c r="D51" s="284">
        <v>0</v>
      </c>
      <c r="E51" s="241">
        <v>0</v>
      </c>
      <c r="F51" s="242">
        <v>0</v>
      </c>
      <c r="G51" s="786"/>
      <c r="H51" s="539"/>
      <c r="I51" s="787"/>
      <c r="J51" s="423"/>
      <c r="K51" s="200">
        <f t="shared" si="9"/>
        <v>0</v>
      </c>
      <c r="L51" s="201">
        <f t="shared" si="10"/>
        <v>0</v>
      </c>
      <c r="M51" s="593">
        <f t="shared" si="11"/>
        <v>0</v>
      </c>
      <c r="N51" s="373"/>
      <c r="O51" s="374"/>
      <c r="P51" s="595"/>
    </row>
    <row r="52" spans="1:16" x14ac:dyDescent="0.45">
      <c r="A52" s="1270" t="s">
        <v>302</v>
      </c>
      <c r="B52" s="1051" t="s">
        <v>303</v>
      </c>
      <c r="C52" s="903">
        <v>0</v>
      </c>
      <c r="D52" s="896">
        <v>0</v>
      </c>
      <c r="E52" s="464">
        <v>0</v>
      </c>
      <c r="F52" s="904">
        <v>0</v>
      </c>
      <c r="G52" s="786"/>
      <c r="H52" s="539"/>
      <c r="I52" s="787"/>
      <c r="J52" s="423"/>
      <c r="K52" s="200">
        <f t="shared" si="9"/>
        <v>0</v>
      </c>
      <c r="L52" s="201">
        <f t="shared" si="10"/>
        <v>0</v>
      </c>
      <c r="M52" s="593">
        <f t="shared" si="11"/>
        <v>0</v>
      </c>
      <c r="N52" s="601"/>
      <c r="O52" s="602"/>
      <c r="P52" s="603"/>
    </row>
    <row r="53" spans="1:16" x14ac:dyDescent="0.45">
      <c r="A53" s="97" t="s">
        <v>304</v>
      </c>
      <c r="B53" s="250" t="s">
        <v>305</v>
      </c>
      <c r="C53" s="302">
        <f t="shared" ref="C53:F53" si="15">SUM(C42:C52)</f>
        <v>0</v>
      </c>
      <c r="D53" s="303">
        <f t="shared" si="15"/>
        <v>0</v>
      </c>
      <c r="E53" s="304">
        <f t="shared" si="15"/>
        <v>0</v>
      </c>
      <c r="F53" s="305">
        <f t="shared" si="15"/>
        <v>0</v>
      </c>
      <c r="G53" s="764">
        <v>0</v>
      </c>
      <c r="H53" s="764">
        <v>0</v>
      </c>
      <c r="I53" s="763">
        <v>0</v>
      </c>
      <c r="J53" s="423"/>
      <c r="K53" s="313">
        <f t="shared" si="9"/>
        <v>0</v>
      </c>
      <c r="L53" s="311">
        <f t="shared" si="10"/>
        <v>0</v>
      </c>
      <c r="M53" s="311">
        <f t="shared" si="11"/>
        <v>0</v>
      </c>
      <c r="N53" s="431">
        <f t="shared" si="12"/>
        <v>0</v>
      </c>
      <c r="O53" s="431">
        <f t="shared" si="13"/>
        <v>0</v>
      </c>
      <c r="P53" s="432">
        <f t="shared" si="14"/>
        <v>0</v>
      </c>
    </row>
    <row r="54" spans="1:16" x14ac:dyDescent="0.45">
      <c r="A54" s="62"/>
      <c r="B54" s="63"/>
      <c r="C54" s="101"/>
      <c r="D54" s="101"/>
      <c r="E54" s="102"/>
      <c r="F54" s="102"/>
      <c r="G54" s="102"/>
      <c r="H54" s="102"/>
      <c r="I54" s="103"/>
      <c r="J54" s="423"/>
      <c r="K54" s="373"/>
      <c r="L54" s="374"/>
      <c r="M54" s="375"/>
      <c r="N54" s="375"/>
      <c r="O54" s="375"/>
      <c r="P54" s="376"/>
    </row>
    <row r="55" spans="1:16" x14ac:dyDescent="0.45">
      <c r="A55" s="45">
        <v>8</v>
      </c>
      <c r="B55" s="99" t="s">
        <v>306</v>
      </c>
      <c r="C55" s="169" t="s">
        <v>81</v>
      </c>
      <c r="D55" s="169" t="s">
        <v>81</v>
      </c>
      <c r="E55" s="167" t="s">
        <v>81</v>
      </c>
      <c r="F55" s="167" t="s">
        <v>81</v>
      </c>
      <c r="G55" s="564" t="s">
        <v>81</v>
      </c>
      <c r="H55" s="564" t="s">
        <v>81</v>
      </c>
      <c r="I55" s="565" t="s">
        <v>81</v>
      </c>
      <c r="J55" s="423"/>
      <c r="K55" s="373"/>
      <c r="L55" s="374"/>
      <c r="M55" s="375"/>
      <c r="N55" s="375"/>
      <c r="O55" s="375"/>
      <c r="P55" s="376"/>
    </row>
    <row r="56" spans="1:16" x14ac:dyDescent="0.45">
      <c r="A56" s="59" t="s">
        <v>238</v>
      </c>
      <c r="B56" s="297" t="s">
        <v>307</v>
      </c>
      <c r="C56" s="286">
        <v>0</v>
      </c>
      <c r="D56" s="287">
        <v>0</v>
      </c>
      <c r="E56" s="261">
        <v>0</v>
      </c>
      <c r="F56" s="570">
        <v>0</v>
      </c>
      <c r="G56" s="263">
        <v>0</v>
      </c>
      <c r="H56" s="263">
        <v>0</v>
      </c>
      <c r="I56" s="262">
        <v>0</v>
      </c>
      <c r="K56" s="312">
        <f t="shared" ref="K56:K68" si="16">IF(AND(C56=0,D56=0),0,IF(AND(C56=0,D56&gt;0),1,IF(AND(C56=0,D56&lt;0),-1,(D56-C56)/ABS(C56))))</f>
        <v>0</v>
      </c>
      <c r="L56" s="309">
        <f t="shared" ref="L56:L66" si="17">IF(AND(D56=0,E56=0),0,IF(AND(D56=0,E56&gt;0),1,IF(AND(D56=0,E56&lt;0),-1,(E56-D56)/ABS(D56))))</f>
        <v>0</v>
      </c>
      <c r="M56" s="592">
        <f t="shared" ref="M56:N66" si="18">IF(AND(E56=0,F56=0),0,IF(AND(E56=0,F56&gt;0),1,IF(AND(E56=0,F56&lt;0),-1,(F56-E56)/ABS(E56))))</f>
        <v>0</v>
      </c>
      <c r="N56" s="592">
        <f t="shared" si="18"/>
        <v>0</v>
      </c>
      <c r="O56" s="592">
        <f t="shared" ref="O56:O57" si="19">IF(AND(G56=0,H56=0),0,IF(AND(G56=0,H56&gt;0),1,IF(AND(G56=0,H56&lt;0),-1,(H56-G56)/ABS(G56))))</f>
        <v>0</v>
      </c>
      <c r="P56" s="310">
        <f t="shared" ref="P56:P57" si="20">IF(AND(H56=0,I56=0),0,IF(AND(H56=0,I56&gt;0),1,IF(AND(H56=0,I56&lt;0),-1,(I56-H56)/ABS(H56))))</f>
        <v>0</v>
      </c>
    </row>
    <row r="57" spans="1:16" x14ac:dyDescent="0.45">
      <c r="A57" s="220" t="s">
        <v>240</v>
      </c>
      <c r="B57" s="298" t="s">
        <v>308</v>
      </c>
      <c r="C57" s="283">
        <v>0</v>
      </c>
      <c r="D57" s="284">
        <v>0</v>
      </c>
      <c r="E57" s="241">
        <v>0</v>
      </c>
      <c r="F57" s="571">
        <v>0</v>
      </c>
      <c r="G57" s="619">
        <v>0</v>
      </c>
      <c r="H57" s="619">
        <v>0</v>
      </c>
      <c r="I57" s="620">
        <v>0</v>
      </c>
      <c r="K57" s="200">
        <f t="shared" si="16"/>
        <v>0</v>
      </c>
      <c r="L57" s="201">
        <f t="shared" si="17"/>
        <v>0</v>
      </c>
      <c r="M57" s="593">
        <f t="shared" si="18"/>
        <v>0</v>
      </c>
      <c r="N57" s="594">
        <f t="shared" ref="N57" si="21">IF(AND(F57=0,G57=0),0,IF(AND(F57=0,G57&gt;0),1,IF(AND(F57=0,G57&lt;0),-1,(G57-F57)/ABS(F57))))</f>
        <v>0</v>
      </c>
      <c r="O57" s="594">
        <f t="shared" si="19"/>
        <v>0</v>
      </c>
      <c r="P57" s="314">
        <f t="shared" si="20"/>
        <v>0</v>
      </c>
    </row>
    <row r="58" spans="1:16" x14ac:dyDescent="0.45">
      <c r="A58" s="220" t="s">
        <v>242</v>
      </c>
      <c r="B58" s="298" t="s">
        <v>309</v>
      </c>
      <c r="C58" s="283">
        <v>0</v>
      </c>
      <c r="D58" s="284">
        <v>0</v>
      </c>
      <c r="E58" s="241">
        <v>0</v>
      </c>
      <c r="F58" s="571">
        <v>0</v>
      </c>
      <c r="G58" s="721"/>
      <c r="H58" s="720"/>
      <c r="I58" s="723"/>
      <c r="K58" s="200">
        <f t="shared" si="16"/>
        <v>0</v>
      </c>
      <c r="L58" s="201">
        <f t="shared" si="17"/>
        <v>0</v>
      </c>
      <c r="M58" s="593">
        <f t="shared" si="18"/>
        <v>0</v>
      </c>
      <c r="N58" s="373"/>
      <c r="O58" s="374"/>
      <c r="P58" s="595"/>
    </row>
    <row r="59" spans="1:16" x14ac:dyDescent="0.45">
      <c r="A59" s="220" t="s">
        <v>310</v>
      </c>
      <c r="B59" s="298" t="s">
        <v>311</v>
      </c>
      <c r="C59" s="283">
        <v>0</v>
      </c>
      <c r="D59" s="284">
        <v>0</v>
      </c>
      <c r="E59" s="241">
        <v>0</v>
      </c>
      <c r="F59" s="571">
        <v>0</v>
      </c>
      <c r="G59" s="785"/>
      <c r="H59" s="541"/>
      <c r="I59" s="742"/>
      <c r="K59" s="200">
        <f t="shared" ref="K59:M59" si="22">IF(AND(C59=0,D59=0),0,IF(AND(C59=0,D59&gt;0),1,IF(AND(C59=0,D59&lt;0),-1,(D59-C59)/ABS(C59))))</f>
        <v>0</v>
      </c>
      <c r="L59" s="201">
        <f t="shared" si="22"/>
        <v>0</v>
      </c>
      <c r="M59" s="593">
        <f t="shared" si="22"/>
        <v>0</v>
      </c>
      <c r="N59" s="601"/>
      <c r="O59" s="602"/>
      <c r="P59" s="603"/>
    </row>
    <row r="60" spans="1:16" x14ac:dyDescent="0.45">
      <c r="A60" s="220" t="s">
        <v>101</v>
      </c>
      <c r="B60" s="298" t="s">
        <v>102</v>
      </c>
      <c r="C60" s="283">
        <v>0</v>
      </c>
      <c r="D60" s="284">
        <v>0</v>
      </c>
      <c r="E60" s="241">
        <v>0</v>
      </c>
      <c r="F60" s="242">
        <v>0</v>
      </c>
      <c r="G60" s="572">
        <v>0</v>
      </c>
      <c r="H60" s="572">
        <v>0</v>
      </c>
      <c r="I60" s="573">
        <v>0</v>
      </c>
      <c r="J60" s="423"/>
      <c r="K60" s="200">
        <f t="shared" si="16"/>
        <v>0</v>
      </c>
      <c r="L60" s="201">
        <f t="shared" si="17"/>
        <v>0</v>
      </c>
      <c r="M60" s="201">
        <f t="shared" si="18"/>
        <v>0</v>
      </c>
      <c r="N60" s="407">
        <f t="shared" ref="N60:N66" si="23">IF(AND(F60=0,G60=0),0,IF(AND(F60=0,G60&gt;0),1,IF(AND(F60=0,G60&lt;0),-1,(G60-F60)/ABS(F60))))</f>
        <v>0</v>
      </c>
      <c r="O60" s="407">
        <f t="shared" ref="O60:O66" si="24">IF(AND(G60=0,H60=0),0,IF(AND(G60=0,H60&gt;0),1,IF(AND(G60=0,H60&lt;0),-1,(H60-G60)/ABS(G60))))</f>
        <v>0</v>
      </c>
      <c r="P60" s="408">
        <f t="shared" ref="P60:P66" si="25">IF(AND(H60=0,I60=0),0,IF(AND(H60=0,I60&gt;0),1,IF(AND(H60=0,I60&lt;0),-1,(I60-H60)/ABS(H60))))</f>
        <v>0</v>
      </c>
    </row>
    <row r="61" spans="1:16" x14ac:dyDescent="0.45">
      <c r="A61" s="220" t="s">
        <v>103</v>
      </c>
      <c r="B61" s="298" t="s">
        <v>104</v>
      </c>
      <c r="C61" s="283">
        <v>0</v>
      </c>
      <c r="D61" s="284">
        <v>0</v>
      </c>
      <c r="E61" s="241">
        <v>0</v>
      </c>
      <c r="F61" s="242">
        <v>0</v>
      </c>
      <c r="G61" s="242">
        <v>0</v>
      </c>
      <c r="H61" s="242">
        <v>0</v>
      </c>
      <c r="I61" s="243">
        <v>0</v>
      </c>
      <c r="J61" s="423"/>
      <c r="K61" s="200">
        <f t="shared" si="16"/>
        <v>0</v>
      </c>
      <c r="L61" s="201">
        <f t="shared" si="17"/>
        <v>0</v>
      </c>
      <c r="M61" s="201">
        <f t="shared" si="18"/>
        <v>0</v>
      </c>
      <c r="N61" s="201">
        <f t="shared" si="23"/>
        <v>0</v>
      </c>
      <c r="O61" s="201">
        <f t="shared" si="24"/>
        <v>0</v>
      </c>
      <c r="P61" s="202">
        <f t="shared" si="25"/>
        <v>0</v>
      </c>
    </row>
    <row r="62" spans="1:16" x14ac:dyDescent="0.45">
      <c r="A62" s="220" t="s">
        <v>312</v>
      </c>
      <c r="B62" s="298" t="s">
        <v>313</v>
      </c>
      <c r="C62" s="283">
        <v>0</v>
      </c>
      <c r="D62" s="284">
        <v>0</v>
      </c>
      <c r="E62" s="241">
        <v>0</v>
      </c>
      <c r="F62" s="242">
        <v>0</v>
      </c>
      <c r="G62" s="242">
        <v>0</v>
      </c>
      <c r="H62" s="242">
        <v>0</v>
      </c>
      <c r="I62" s="243">
        <v>0</v>
      </c>
      <c r="J62" s="423"/>
      <c r="K62" s="200">
        <f t="shared" si="16"/>
        <v>0</v>
      </c>
      <c r="L62" s="201">
        <f t="shared" si="17"/>
        <v>0</v>
      </c>
      <c r="M62" s="201">
        <f t="shared" si="18"/>
        <v>0</v>
      </c>
      <c r="N62" s="201">
        <f t="shared" si="23"/>
        <v>0</v>
      </c>
      <c r="O62" s="201">
        <f t="shared" si="24"/>
        <v>0</v>
      </c>
      <c r="P62" s="202">
        <f t="shared" si="25"/>
        <v>0</v>
      </c>
    </row>
    <row r="63" spans="1:16" ht="15" customHeight="1" x14ac:dyDescent="0.45">
      <c r="A63" s="220" t="s">
        <v>314</v>
      </c>
      <c r="B63" s="298" t="s">
        <v>315</v>
      </c>
      <c r="C63" s="283">
        <v>0</v>
      </c>
      <c r="D63" s="284">
        <v>0</v>
      </c>
      <c r="E63" s="288">
        <v>0</v>
      </c>
      <c r="F63" s="242">
        <v>0</v>
      </c>
      <c r="G63" s="242">
        <v>0</v>
      </c>
      <c r="H63" s="242">
        <v>0</v>
      </c>
      <c r="I63" s="243">
        <v>0</v>
      </c>
      <c r="J63" s="423"/>
      <c r="K63" s="200">
        <f t="shared" si="16"/>
        <v>0</v>
      </c>
      <c r="L63" s="201">
        <f t="shared" si="17"/>
        <v>0</v>
      </c>
      <c r="M63" s="201">
        <f t="shared" si="18"/>
        <v>0</v>
      </c>
      <c r="N63" s="404">
        <f t="shared" si="23"/>
        <v>0</v>
      </c>
      <c r="O63" s="404">
        <f t="shared" si="24"/>
        <v>0</v>
      </c>
      <c r="P63" s="405">
        <f t="shared" si="25"/>
        <v>0</v>
      </c>
    </row>
    <row r="64" spans="1:16" x14ac:dyDescent="0.45">
      <c r="A64" s="266" t="s">
        <v>316</v>
      </c>
      <c r="B64" s="299" t="s">
        <v>317</v>
      </c>
      <c r="C64" s="289">
        <v>0</v>
      </c>
      <c r="D64" s="290">
        <v>0</v>
      </c>
      <c r="E64" s="291">
        <v>0</v>
      </c>
      <c r="F64" s="292">
        <v>0</v>
      </c>
      <c r="G64" s="721"/>
      <c r="H64" s="720"/>
      <c r="I64" s="723"/>
      <c r="J64" s="423"/>
      <c r="K64" s="200">
        <f t="shared" si="16"/>
        <v>0</v>
      </c>
      <c r="L64" s="201">
        <f t="shared" si="17"/>
        <v>0</v>
      </c>
      <c r="M64" s="593">
        <f t="shared" si="18"/>
        <v>0</v>
      </c>
      <c r="N64" s="599"/>
      <c r="O64" s="598"/>
      <c r="P64" s="600"/>
    </row>
    <row r="65" spans="1:16" x14ac:dyDescent="0.45">
      <c r="A65" s="269" t="s">
        <v>318</v>
      </c>
      <c r="B65" s="300" t="s">
        <v>319</v>
      </c>
      <c r="C65" s="294">
        <v>0</v>
      </c>
      <c r="D65" s="295">
        <v>0</v>
      </c>
      <c r="E65" s="296">
        <v>0</v>
      </c>
      <c r="F65" s="248">
        <v>0</v>
      </c>
      <c r="G65" s="786"/>
      <c r="H65" s="539"/>
      <c r="I65" s="787"/>
      <c r="J65" s="423"/>
      <c r="K65" s="200">
        <f t="shared" si="16"/>
        <v>0</v>
      </c>
      <c r="L65" s="201">
        <f t="shared" si="17"/>
        <v>0</v>
      </c>
      <c r="M65" s="593">
        <f t="shared" si="18"/>
        <v>0</v>
      </c>
      <c r="N65" s="601"/>
      <c r="O65" s="602"/>
      <c r="P65" s="603"/>
    </row>
    <row r="66" spans="1:16" x14ac:dyDescent="0.45">
      <c r="A66" s="267" t="s">
        <v>320</v>
      </c>
      <c r="B66" s="250" t="s">
        <v>321</v>
      </c>
      <c r="C66" s="106">
        <f t="shared" ref="C66:F66" si="26">SUM(C56:C65)</f>
        <v>0</v>
      </c>
      <c r="D66" s="107">
        <f t="shared" si="26"/>
        <v>0</v>
      </c>
      <c r="E66" s="108">
        <f t="shared" si="26"/>
        <v>0</v>
      </c>
      <c r="F66" s="109">
        <f t="shared" si="26"/>
        <v>0</v>
      </c>
      <c r="G66" s="757">
        <v>0</v>
      </c>
      <c r="H66" s="757">
        <v>0</v>
      </c>
      <c r="I66" s="758">
        <v>0</v>
      </c>
      <c r="J66" s="423"/>
      <c r="K66" s="313">
        <f t="shared" si="16"/>
        <v>0</v>
      </c>
      <c r="L66" s="311">
        <f t="shared" si="17"/>
        <v>0</v>
      </c>
      <c r="M66" s="311">
        <f t="shared" si="18"/>
        <v>0</v>
      </c>
      <c r="N66" s="431">
        <f t="shared" si="23"/>
        <v>0</v>
      </c>
      <c r="O66" s="431">
        <f t="shared" si="24"/>
        <v>0</v>
      </c>
      <c r="P66" s="432">
        <f t="shared" si="25"/>
        <v>0</v>
      </c>
    </row>
    <row r="67" spans="1:16" x14ac:dyDescent="0.45">
      <c r="A67" s="62"/>
      <c r="B67" s="63"/>
      <c r="C67" s="101"/>
      <c r="D67" s="101"/>
      <c r="E67" s="102"/>
      <c r="F67" s="102"/>
      <c r="G67" s="102"/>
      <c r="H67" s="102"/>
      <c r="I67" s="103"/>
      <c r="J67" s="423"/>
      <c r="K67" s="379"/>
      <c r="L67" s="380"/>
      <c r="M67" s="381"/>
      <c r="N67" s="381"/>
      <c r="O67" s="381"/>
      <c r="P67" s="382"/>
    </row>
    <row r="68" spans="1:16" x14ac:dyDescent="0.45">
      <c r="A68" s="97">
        <v>9</v>
      </c>
      <c r="B68" s="301" t="s">
        <v>105</v>
      </c>
      <c r="C68" s="302">
        <f>C39+C53+C66</f>
        <v>0</v>
      </c>
      <c r="D68" s="303">
        <f t="shared" ref="D68:I68" si="27">D39+D53+D66</f>
        <v>0</v>
      </c>
      <c r="E68" s="304">
        <f t="shared" si="27"/>
        <v>0</v>
      </c>
      <c r="F68" s="305">
        <f t="shared" si="27"/>
        <v>0</v>
      </c>
      <c r="G68" s="305">
        <f t="shared" si="27"/>
        <v>0</v>
      </c>
      <c r="H68" s="305">
        <f t="shared" si="27"/>
        <v>0</v>
      </c>
      <c r="I68" s="306">
        <f t="shared" si="27"/>
        <v>0</v>
      </c>
      <c r="J68" s="423"/>
      <c r="K68" s="307">
        <f t="shared" si="16"/>
        <v>0</v>
      </c>
      <c r="L68" s="308">
        <f>IF(AND(D68=0,E68=0),0,IF(AND(D68=0,E68&gt;0),1,IF(AND(D68=0,E68&lt;0),-1,(E68-D68)/ABS(D68))))</f>
        <v>0</v>
      </c>
      <c r="M68" s="308">
        <f>IF(AND(E68=0,F68=0),0,IF(AND(E68=0,F68&gt;0),1,IF(AND(E68=0,F68&lt;0),-1,(F68-E68)/ABS(E68))))</f>
        <v>0</v>
      </c>
      <c r="N68" s="308">
        <f>IF(AND(F68=0,G68=0),0,IF(AND(F68=0,G68&gt;0),1,IF(AND(F68=0,G68&lt;0),-1,(G68-F68)/ABS(F68))))</f>
        <v>0</v>
      </c>
      <c r="O68" s="308">
        <f>IF(AND(G68=0,H68=0),0,IF(AND(G68=0,H68&gt;0),1,IF(AND(G68=0,H68&lt;0),-1,(H68-G68)/ABS(G68))))</f>
        <v>0</v>
      </c>
      <c r="P68" s="367">
        <f>IF(AND(H68=0,I68=0),0,IF(AND(H68=0,I68&gt;0),1,IF(AND(H68=0,I68&lt;0),-1,(I68-H68)/ABS(H68))))</f>
        <v>0</v>
      </c>
    </row>
    <row r="69" spans="1:16" x14ac:dyDescent="0.45">
      <c r="A69" s="62"/>
      <c r="B69" s="259"/>
      <c r="C69" s="101"/>
      <c r="D69" s="101"/>
      <c r="E69" s="102"/>
      <c r="F69" s="102"/>
      <c r="G69" s="102"/>
      <c r="H69" s="102"/>
      <c r="I69" s="103"/>
      <c r="J69" s="423"/>
      <c r="K69" s="387"/>
      <c r="L69" s="383"/>
      <c r="M69" s="383"/>
      <c r="N69" s="383"/>
      <c r="O69" s="383"/>
      <c r="P69" s="384"/>
    </row>
    <row r="70" spans="1:16" x14ac:dyDescent="0.45">
      <c r="A70" s="12">
        <v>10</v>
      </c>
      <c r="B70" s="142" t="s">
        <v>322</v>
      </c>
      <c r="C70" s="449">
        <v>0</v>
      </c>
      <c r="D70" s="110">
        <f t="shared" ref="D70:I70" si="28">C72</f>
        <v>0</v>
      </c>
      <c r="E70" s="111">
        <f t="shared" si="28"/>
        <v>0</v>
      </c>
      <c r="F70" s="112">
        <f t="shared" si="28"/>
        <v>0</v>
      </c>
      <c r="G70" s="112">
        <f t="shared" si="28"/>
        <v>0</v>
      </c>
      <c r="H70" s="112">
        <f t="shared" si="28"/>
        <v>0</v>
      </c>
      <c r="I70" s="113">
        <f t="shared" si="28"/>
        <v>0</v>
      </c>
      <c r="J70" s="423"/>
      <c r="K70" s="312">
        <f t="shared" ref="K70:P72" si="29">IF(AND(C70=0,D70=0),0,IF(AND(C70=0,D70&gt;0),1,IF(AND(C70=0,D70&lt;0),-1,(D70-C70)/ABS(C70))))</f>
        <v>0</v>
      </c>
      <c r="L70" s="309">
        <f t="shared" si="29"/>
        <v>0</v>
      </c>
      <c r="M70" s="309">
        <f t="shared" si="29"/>
        <v>0</v>
      </c>
      <c r="N70" s="605">
        <f t="shared" si="29"/>
        <v>0</v>
      </c>
      <c r="O70" s="605">
        <f t="shared" si="29"/>
        <v>0</v>
      </c>
      <c r="P70" s="606">
        <f t="shared" si="29"/>
        <v>0</v>
      </c>
    </row>
    <row r="71" spans="1:16" x14ac:dyDescent="0.45">
      <c r="A71" s="12">
        <v>11</v>
      </c>
      <c r="B71" s="142" t="s">
        <v>323</v>
      </c>
      <c r="C71" s="283">
        <v>0</v>
      </c>
      <c r="D71" s="284">
        <v>0</v>
      </c>
      <c r="E71" s="288">
        <v>0</v>
      </c>
      <c r="F71" s="242">
        <v>0</v>
      </c>
      <c r="G71" s="242">
        <v>0</v>
      </c>
      <c r="H71" s="242">
        <v>0</v>
      </c>
      <c r="I71" s="243">
        <v>0</v>
      </c>
      <c r="J71" s="423"/>
      <c r="K71" s="523">
        <f t="shared" ref="K71" si="30">IF(AND(C71=0,D71=0),0,IF(AND(C71=0,D71&gt;0),1,IF(AND(C71=0,D71&lt;0),-1,(D71-C71)/ABS(C71))))</f>
        <v>0</v>
      </c>
      <c r="L71" s="524">
        <f t="shared" ref="L71" si="31">IF(AND(D71=0,E71=0),0,IF(AND(D71=0,E71&gt;0),1,IF(AND(D71=0,E71&lt;0),-1,(E71-D71)/ABS(D71))))</f>
        <v>0</v>
      </c>
      <c r="M71" s="604">
        <f t="shared" ref="M71" si="32">IF(AND(E71=0,F71=0),0,IF(AND(E71=0,F71&gt;0),1,IF(AND(E71=0,F71&lt;0),-1,(F71-E71)/ABS(E71))))</f>
        <v>0</v>
      </c>
      <c r="N71" s="379"/>
      <c r="O71" s="380"/>
      <c r="P71" s="465"/>
    </row>
    <row r="72" spans="1:16" ht="15" customHeight="1" x14ac:dyDescent="0.45">
      <c r="A72" s="12">
        <v>12</v>
      </c>
      <c r="B72" s="142" t="s">
        <v>324</v>
      </c>
      <c r="C72" s="114">
        <f>C70+C71+C68</f>
        <v>0</v>
      </c>
      <c r="D72" s="110">
        <f t="shared" ref="D72:F72" si="33">SUM(D68,D70:D71)</f>
        <v>0</v>
      </c>
      <c r="E72" s="114">
        <f t="shared" si="33"/>
        <v>0</v>
      </c>
      <c r="F72" s="709">
        <f t="shared" si="33"/>
        <v>0</v>
      </c>
      <c r="G72" s="708">
        <f>SUM(G68,G70:G71)</f>
        <v>0</v>
      </c>
      <c r="H72" s="708">
        <f>SUM(H68,H70:H71)</f>
        <v>0</v>
      </c>
      <c r="I72" s="707">
        <f>SUM(I68,I70:I71)</f>
        <v>0</v>
      </c>
      <c r="J72" s="423"/>
      <c r="K72" s="313">
        <f t="shared" si="29"/>
        <v>0</v>
      </c>
      <c r="L72" s="311">
        <f t="shared" si="29"/>
        <v>0</v>
      </c>
      <c r="M72" s="311">
        <f t="shared" si="29"/>
        <v>0</v>
      </c>
      <c r="N72" s="431">
        <f t="shared" si="29"/>
        <v>0</v>
      </c>
      <c r="O72" s="431">
        <f t="shared" si="29"/>
        <v>0</v>
      </c>
      <c r="P72" s="432">
        <f t="shared" si="29"/>
        <v>0</v>
      </c>
    </row>
    <row r="73" spans="1:16" ht="15" customHeight="1" x14ac:dyDescent="0.45">
      <c r="A73" s="1271"/>
      <c r="B73" s="177"/>
      <c r="C73" s="385"/>
      <c r="D73" s="385"/>
      <c r="E73" s="385"/>
      <c r="F73" s="385"/>
      <c r="G73" s="385"/>
      <c r="H73" s="385"/>
      <c r="I73" s="386"/>
      <c r="J73" s="423"/>
      <c r="P73" s="506"/>
    </row>
    <row r="74" spans="1:16" ht="15" customHeight="1" x14ac:dyDescent="0.45">
      <c r="A74" s="45">
        <v>13</v>
      </c>
      <c r="B74" s="99" t="s">
        <v>325</v>
      </c>
      <c r="C74" s="172"/>
      <c r="D74" s="172"/>
      <c r="E74" s="165"/>
      <c r="F74" s="165"/>
      <c r="G74" s="165"/>
      <c r="H74" s="165"/>
      <c r="I74" s="166"/>
      <c r="J74" s="423"/>
    </row>
    <row r="75" spans="1:16" ht="75" customHeight="1" x14ac:dyDescent="0.45">
      <c r="A75" s="1537" t="s">
        <v>326</v>
      </c>
      <c r="B75" s="1538"/>
      <c r="C75" s="1538"/>
      <c r="D75" s="1538"/>
      <c r="E75" s="1538"/>
      <c r="F75" s="1538"/>
      <c r="G75" s="1538"/>
      <c r="H75" s="1538"/>
      <c r="I75" s="1539"/>
      <c r="J75" s="423"/>
    </row>
    <row r="76" spans="1:16" x14ac:dyDescent="0.45">
      <c r="A76" s="356" t="s">
        <v>327</v>
      </c>
      <c r="B76" s="829" t="s">
        <v>328</v>
      </c>
      <c r="C76" s="711"/>
      <c r="D76" s="710"/>
      <c r="E76" s="830"/>
      <c r="F76" s="831"/>
      <c r="G76" s="712"/>
      <c r="H76" s="712"/>
      <c r="I76" s="713"/>
    </row>
    <row r="77" spans="1:16" ht="15" customHeight="1" x14ac:dyDescent="0.45">
      <c r="A77" s="266" t="s">
        <v>329</v>
      </c>
      <c r="B77" s="1227" t="s">
        <v>330</v>
      </c>
      <c r="C77" s="711"/>
      <c r="D77" s="710"/>
      <c r="E77" s="1388">
        <v>0</v>
      </c>
      <c r="F77" s="293">
        <v>0</v>
      </c>
      <c r="G77" s="712"/>
      <c r="H77" s="712"/>
      <c r="I77" s="713"/>
    </row>
    <row r="78" spans="1:16" ht="27.75" customHeight="1" x14ac:dyDescent="0.45">
      <c r="A78" s="266" t="s">
        <v>331</v>
      </c>
      <c r="B78" s="1467" t="s">
        <v>332</v>
      </c>
      <c r="C78" s="711"/>
      <c r="D78" s="710"/>
      <c r="E78" s="905">
        <v>0</v>
      </c>
      <c r="F78" s="249">
        <v>0</v>
      </c>
      <c r="G78" s="712"/>
      <c r="H78" s="712"/>
      <c r="I78" s="713"/>
    </row>
    <row r="79" spans="1:16" ht="15.75" customHeight="1" x14ac:dyDescent="0.45">
      <c r="A79" s="267" t="s">
        <v>333</v>
      </c>
      <c r="B79" s="1229" t="s">
        <v>334</v>
      </c>
      <c r="C79" s="1228"/>
      <c r="D79" s="710"/>
      <c r="E79" s="1535"/>
      <c r="F79" s="1536"/>
      <c r="G79" s="712"/>
      <c r="H79" s="712"/>
      <c r="I79" s="713"/>
    </row>
    <row r="80" spans="1:16" customFormat="1" ht="15" customHeight="1" x14ac:dyDescent="0.45">
      <c r="A80" s="476"/>
      <c r="B80" s="389"/>
      <c r="C80" s="410"/>
      <c r="D80" s="410"/>
      <c r="E80" s="410"/>
      <c r="F80" s="410"/>
      <c r="G80" s="410"/>
      <c r="H80" s="410"/>
      <c r="I80" s="411"/>
      <c r="J80" s="423"/>
    </row>
    <row r="81" spans="1:12" ht="29.25" customHeight="1" x14ac:dyDescent="0.45">
      <c r="A81" s="45">
        <v>14</v>
      </c>
      <c r="B81" s="1540" t="s">
        <v>335</v>
      </c>
      <c r="C81" s="1541"/>
      <c r="D81" s="1541"/>
      <c r="E81" s="1541"/>
      <c r="F81" s="1541"/>
      <c r="G81" s="1541"/>
      <c r="H81" s="1541"/>
      <c r="I81" s="1542"/>
      <c r="J81" s="423"/>
    </row>
    <row r="82" spans="1:12" ht="27.75" customHeight="1" x14ac:dyDescent="0.45">
      <c r="A82" s="45"/>
      <c r="B82" s="448" t="s">
        <v>336</v>
      </c>
      <c r="C82" s="1543" t="s">
        <v>337</v>
      </c>
      <c r="D82" s="1544"/>
      <c r="E82" s="1544"/>
      <c r="F82" s="1544"/>
      <c r="G82" s="1544"/>
      <c r="H82" s="1544"/>
      <c r="I82" s="1545"/>
      <c r="J82" s="423"/>
      <c r="K82" s="1554"/>
      <c r="L82" s="1554"/>
    </row>
    <row r="83" spans="1:12" ht="40.5" customHeight="1" x14ac:dyDescent="0.45">
      <c r="A83" s="64" t="s">
        <v>338</v>
      </c>
      <c r="B83" s="147"/>
      <c r="C83" s="1546"/>
      <c r="D83" s="1547"/>
      <c r="E83" s="1547"/>
      <c r="F83" s="1547"/>
      <c r="G83" s="1547"/>
      <c r="H83" s="1547"/>
      <c r="I83" s="1548"/>
      <c r="J83" s="423"/>
      <c r="K83" s="1555"/>
      <c r="L83" s="1555"/>
    </row>
    <row r="84" spans="1:12" ht="40.5" customHeight="1" x14ac:dyDescent="0.45">
      <c r="A84" s="65" t="s">
        <v>339</v>
      </c>
      <c r="B84" s="147"/>
      <c r="C84" s="1529"/>
      <c r="D84" s="1530"/>
      <c r="E84" s="1530"/>
      <c r="F84" s="1530"/>
      <c r="G84" s="1530"/>
      <c r="H84" s="1530"/>
      <c r="I84" s="1531"/>
      <c r="J84" s="423"/>
      <c r="K84" s="1552"/>
      <c r="L84" s="1552"/>
    </row>
    <row r="85" spans="1:12" ht="40.5" customHeight="1" x14ac:dyDescent="0.45">
      <c r="A85" s="65" t="s">
        <v>340</v>
      </c>
      <c r="B85" s="147"/>
      <c r="C85" s="1529"/>
      <c r="D85" s="1530"/>
      <c r="E85" s="1530"/>
      <c r="F85" s="1530"/>
      <c r="G85" s="1530"/>
      <c r="H85" s="1530"/>
      <c r="I85" s="1531"/>
      <c r="J85" s="423"/>
      <c r="K85" s="1552"/>
      <c r="L85" s="1552"/>
    </row>
    <row r="86" spans="1:12" ht="40.5" customHeight="1" x14ac:dyDescent="0.45">
      <c r="A86" s="65" t="s">
        <v>341</v>
      </c>
      <c r="B86" s="147"/>
      <c r="C86" s="1529"/>
      <c r="D86" s="1530"/>
      <c r="E86" s="1530"/>
      <c r="F86" s="1530"/>
      <c r="G86" s="1530"/>
      <c r="H86" s="1530"/>
      <c r="I86" s="1531"/>
      <c r="J86" s="423"/>
      <c r="K86" s="1552"/>
      <c r="L86" s="1552"/>
    </row>
    <row r="87" spans="1:12" ht="40.5" customHeight="1" x14ac:dyDescent="0.45">
      <c r="A87" s="65" t="s">
        <v>342</v>
      </c>
      <c r="B87" s="147"/>
      <c r="C87" s="1529"/>
      <c r="D87" s="1530"/>
      <c r="E87" s="1530"/>
      <c r="F87" s="1530"/>
      <c r="G87" s="1530"/>
      <c r="H87" s="1530"/>
      <c r="I87" s="1531"/>
      <c r="J87" s="423"/>
      <c r="K87" s="1552"/>
      <c r="L87" s="1552"/>
    </row>
    <row r="88" spans="1:12" ht="40.5" customHeight="1" x14ac:dyDescent="0.45">
      <c r="A88" s="174" t="s">
        <v>343</v>
      </c>
      <c r="B88" s="175"/>
      <c r="C88" s="1529"/>
      <c r="D88" s="1530"/>
      <c r="E88" s="1530"/>
      <c r="F88" s="1530"/>
      <c r="G88" s="1530"/>
      <c r="H88" s="1530"/>
      <c r="I88" s="1531"/>
      <c r="J88" s="423"/>
      <c r="K88" s="1552"/>
      <c r="L88" s="1552"/>
    </row>
    <row r="89" spans="1:12" ht="40.5" customHeight="1" x14ac:dyDescent="0.45">
      <c r="A89" s="174" t="s">
        <v>344</v>
      </c>
      <c r="B89" s="175"/>
      <c r="C89" s="1529"/>
      <c r="D89" s="1530"/>
      <c r="E89" s="1530"/>
      <c r="F89" s="1530"/>
      <c r="G89" s="1530"/>
      <c r="H89" s="1530"/>
      <c r="I89" s="1531"/>
      <c r="J89" s="423"/>
      <c r="K89" s="1552"/>
      <c r="L89" s="1552"/>
    </row>
    <row r="90" spans="1:12" ht="40.5" customHeight="1" x14ac:dyDescent="0.45">
      <c r="A90" s="174" t="s">
        <v>345</v>
      </c>
      <c r="B90" s="175"/>
      <c r="C90" s="1529"/>
      <c r="D90" s="1530"/>
      <c r="E90" s="1530"/>
      <c r="F90" s="1530"/>
      <c r="G90" s="1530"/>
      <c r="H90" s="1530"/>
      <c r="I90" s="1531"/>
      <c r="J90" s="423"/>
      <c r="K90" s="1552"/>
      <c r="L90" s="1552"/>
    </row>
    <row r="91" spans="1:12" ht="40.5" customHeight="1" x14ac:dyDescent="0.45">
      <c r="A91" s="174" t="s">
        <v>346</v>
      </c>
      <c r="B91" s="175"/>
      <c r="C91" s="1529"/>
      <c r="D91" s="1530"/>
      <c r="E91" s="1530"/>
      <c r="F91" s="1530"/>
      <c r="G91" s="1530"/>
      <c r="H91" s="1530"/>
      <c r="I91" s="1531"/>
      <c r="J91" s="423"/>
      <c r="K91" s="1552"/>
      <c r="L91" s="1552"/>
    </row>
    <row r="92" spans="1:12" ht="40.5" customHeight="1" x14ac:dyDescent="0.45">
      <c r="A92" s="66" t="s">
        <v>347</v>
      </c>
      <c r="B92" s="148"/>
      <c r="C92" s="1532"/>
      <c r="D92" s="1533"/>
      <c r="E92" s="1533"/>
      <c r="F92" s="1533"/>
      <c r="G92" s="1533"/>
      <c r="H92" s="1533"/>
      <c r="I92" s="1534"/>
      <c r="J92" s="423"/>
      <c r="K92" s="1552"/>
      <c r="L92" s="1552"/>
    </row>
  </sheetData>
  <sheetProtection formatCells="0" sort="0" autoFilter="0"/>
  <mergeCells count="35">
    <mergeCell ref="K89:L89"/>
    <mergeCell ref="K90:L90"/>
    <mergeCell ref="K6:K7"/>
    <mergeCell ref="K82:L82"/>
    <mergeCell ref="K92:L92"/>
    <mergeCell ref="K85:L85"/>
    <mergeCell ref="K91:L91"/>
    <mergeCell ref="K83:L83"/>
    <mergeCell ref="K84:L84"/>
    <mergeCell ref="K86:L86"/>
    <mergeCell ref="K87:L87"/>
    <mergeCell ref="K88:L88"/>
    <mergeCell ref="K4:P4"/>
    <mergeCell ref="L6:L7"/>
    <mergeCell ref="P6:P7"/>
    <mergeCell ref="O6:O7"/>
    <mergeCell ref="N6:N7"/>
    <mergeCell ref="M6:M7"/>
    <mergeCell ref="K5:P5"/>
    <mergeCell ref="C90:I90"/>
    <mergeCell ref="C91:I91"/>
    <mergeCell ref="C92:I92"/>
    <mergeCell ref="C4:D4"/>
    <mergeCell ref="E4:I4"/>
    <mergeCell ref="E79:F79"/>
    <mergeCell ref="C85:I85"/>
    <mergeCell ref="C86:I86"/>
    <mergeCell ref="C87:I87"/>
    <mergeCell ref="C88:I88"/>
    <mergeCell ref="C89:I89"/>
    <mergeCell ref="A75:I75"/>
    <mergeCell ref="B81:I81"/>
    <mergeCell ref="C82:I82"/>
    <mergeCell ref="C83:I83"/>
    <mergeCell ref="C84:I84"/>
  </mergeCells>
  <phoneticPr fontId="28" type="noConversion"/>
  <dataValidations count="8">
    <dataValidation operator="lessThan" allowBlank="1" showErrorMessage="1" prompt=" " sqref="E65" xr:uid="{00000000-0002-0000-1400-000001000000}"/>
    <dataValidation type="textLength" operator="lessThanOrEqual" allowBlank="1" showInputMessage="1" showErrorMessage="1" errorTitle="Character limit" error="Maximum of 1,000 characters allowed" promptTitle="Character limit" prompt="Maximum of 1,000 characters allowed" sqref="B83:I92" xr:uid="{00000000-0002-0000-1400-000002000000}">
      <formula1>1000</formula1>
    </dataValidation>
    <dataValidation allowBlank="1" promptTitle="New row" prompt="This row has been added to the template and was not present last year, so has not been prefilled. Please complete this cell and adjust other cells as appropriate." sqref="C37" xr:uid="{E0359794-0322-4085-9636-A096C167690D}"/>
    <dataValidation allowBlank="1" showErrorMessage="1" promptTitle="New row" prompt="This row has been added to the template and was not present last year, so has not been prefilled. Please complete this cell and adjust other cells as appropriate, if necessary." sqref="C33" xr:uid="{65786713-DA49-41BA-8A3F-45BA42195BDB}"/>
    <dataValidation type="list" allowBlank="1" showInputMessage="1" showErrorMessage="1" errorTitle="Invalid date" error="Please choose a valid date from the dropdown list." sqref="E76" xr:uid="{ED316EB1-5E66-43A4-8B28-170F1A34495E}">
      <formula1>T3_dropdown1</formula1>
    </dataValidation>
    <dataValidation type="list" allowBlank="1" showInputMessage="1" showErrorMessage="1" errorTitle="Invalid date" error="Please choose a valid date from the dropdown list." sqref="F76" xr:uid="{A64A9F0D-2DE8-4E7E-BCC2-510056334B9A}">
      <formula1>T3_dropdown2</formula1>
    </dataValidation>
    <dataValidation type="custom" allowBlank="1" showInputMessage="1" showErrorMessage="1" error="Input is not a number. Please enter a valid number." sqref="E77:F78" xr:uid="{2C322BC5-55B7-4B3D-A518-D1C04790356C}">
      <formula1>ISNUMBER(E77:F77)</formula1>
    </dataValidation>
    <dataValidation type="list" allowBlank="1" showInputMessage="1" showErrorMessage="1" sqref="E79:F79" xr:uid="{66332EA2-D5CF-464E-807E-B06B762F96E7}">
      <formula1>T3_dropdown3</formula1>
    </dataValidation>
  </dataValidations>
  <pageMargins left="0.70866141732283472" right="0.70866141732283472" top="0.74803149606299213" bottom="0.74803149606299213" header="0.31496062992125984" footer="0.31496062992125984"/>
  <pageSetup paperSize="9" scale="58" fitToHeight="0" orientation="landscape" r:id="rId1"/>
  <rowBreaks count="3" manualBreakCount="3">
    <brk id="39" max="15" man="1"/>
    <brk id="79" max="15" man="1"/>
    <brk id="93" max="1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pageSetUpPr fitToPage="1"/>
  </sheetPr>
  <dimension ref="A1:P56"/>
  <sheetViews>
    <sheetView showGridLines="0" zoomScaleNormal="100" workbookViewId="0">
      <pane xSplit="2" ySplit="7" topLeftCell="C8" activePane="bottomRight" state="frozen"/>
      <selection pane="topRight" activeCell="D109" sqref="D109"/>
      <selection pane="bottomLeft" activeCell="D109" sqref="D109"/>
      <selection pane="bottomRight"/>
    </sheetView>
  </sheetViews>
  <sheetFormatPr defaultRowHeight="14.25" x14ac:dyDescent="0.45"/>
  <cols>
    <col min="1" max="1" width="5.59765625" customWidth="1"/>
    <col min="2" max="2" width="53.59765625" customWidth="1"/>
    <col min="3" max="9" width="11.265625" customWidth="1"/>
    <col min="10" max="10" width="27.1328125" customWidth="1"/>
    <col min="11" max="16" width="10.86328125" customWidth="1"/>
  </cols>
  <sheetData>
    <row r="1" spans="1:16" ht="15.75" customHeight="1" x14ac:dyDescent="0.45">
      <c r="A1" s="1474" t="s">
        <v>34</v>
      </c>
      <c r="B1" s="1474"/>
      <c r="C1" s="841"/>
      <c r="D1" s="841"/>
      <c r="E1" s="841"/>
      <c r="F1" s="841"/>
      <c r="G1" s="841"/>
      <c r="H1" s="841"/>
      <c r="I1" s="1247"/>
      <c r="J1" s="1247"/>
    </row>
    <row r="2" spans="1:16" x14ac:dyDescent="0.45">
      <c r="A2" s="1473" t="s">
        <v>35</v>
      </c>
      <c r="B2" s="1472"/>
      <c r="C2" s="841"/>
      <c r="D2" s="841"/>
      <c r="E2" s="841"/>
      <c r="F2" s="841"/>
      <c r="G2" s="841"/>
      <c r="H2" s="841"/>
      <c r="I2" s="1248"/>
      <c r="J2" s="1248"/>
    </row>
    <row r="3" spans="1:16" x14ac:dyDescent="0.45">
      <c r="A3" s="1473"/>
      <c r="B3" s="1472"/>
      <c r="C3" s="841"/>
      <c r="D3" s="841"/>
      <c r="E3" s="841"/>
      <c r="F3" s="841"/>
      <c r="G3" s="841"/>
      <c r="H3" s="841"/>
      <c r="I3" s="1248"/>
      <c r="J3" s="1248"/>
    </row>
    <row r="4" spans="1:16" ht="15.75" customHeight="1" x14ac:dyDescent="0.45">
      <c r="A4" s="7" t="s">
        <v>348</v>
      </c>
      <c r="B4" s="8"/>
      <c r="C4" s="1526" t="s">
        <v>37</v>
      </c>
      <c r="D4" s="1526"/>
      <c r="E4" s="1526" t="s">
        <v>112</v>
      </c>
      <c r="F4" s="1526"/>
      <c r="G4" s="1526"/>
      <c r="H4" s="1526"/>
      <c r="I4" s="1517"/>
      <c r="J4" s="423"/>
      <c r="K4" s="1690" t="s">
        <v>146</v>
      </c>
      <c r="L4" s="1690"/>
      <c r="M4" s="1690"/>
      <c r="N4" s="1690"/>
      <c r="O4" s="1690"/>
      <c r="P4" s="1690"/>
    </row>
    <row r="5" spans="1:16" ht="42.75" customHeight="1" x14ac:dyDescent="0.45">
      <c r="A5" s="9"/>
      <c r="B5" s="6"/>
      <c r="C5" s="67"/>
      <c r="D5" s="68" t="s">
        <v>39</v>
      </c>
      <c r="E5" s="67" t="s">
        <v>40</v>
      </c>
      <c r="F5" s="69"/>
      <c r="G5" s="69"/>
      <c r="H5" s="69"/>
      <c r="I5" s="70"/>
      <c r="J5" s="423"/>
      <c r="K5" s="1551" t="s">
        <v>147</v>
      </c>
      <c r="L5" s="1551"/>
      <c r="M5" s="1551"/>
      <c r="N5" s="1551"/>
      <c r="O5" s="1551"/>
      <c r="P5" s="1551"/>
    </row>
    <row r="6" spans="1:16" x14ac:dyDescent="0.45">
      <c r="A6" s="9"/>
      <c r="B6" s="6"/>
      <c r="C6" s="152" t="s">
        <v>41</v>
      </c>
      <c r="D6" s="153" t="s">
        <v>42</v>
      </c>
      <c r="E6" s="152" t="s">
        <v>43</v>
      </c>
      <c r="F6" s="154" t="s">
        <v>44</v>
      </c>
      <c r="G6" s="154" t="s">
        <v>45</v>
      </c>
      <c r="H6" s="154" t="s">
        <v>46</v>
      </c>
      <c r="I6" s="155" t="s">
        <v>47</v>
      </c>
      <c r="J6" s="423"/>
      <c r="K6" s="1556" t="s">
        <v>148</v>
      </c>
      <c r="L6" s="1557" t="s">
        <v>149</v>
      </c>
      <c r="M6" s="1557" t="s">
        <v>150</v>
      </c>
      <c r="N6" s="1557" t="s">
        <v>151</v>
      </c>
      <c r="O6" s="1557" t="s">
        <v>152</v>
      </c>
      <c r="P6" s="1558" t="s">
        <v>153</v>
      </c>
    </row>
    <row r="7" spans="1:16" x14ac:dyDescent="0.45">
      <c r="A7" s="10"/>
      <c r="B7" s="13" t="s">
        <v>48</v>
      </c>
      <c r="C7" s="71"/>
      <c r="D7" s="72"/>
      <c r="E7" s="71"/>
      <c r="F7" s="73"/>
      <c r="G7" s="73"/>
      <c r="H7" s="73"/>
      <c r="I7" s="74"/>
      <c r="J7" s="423"/>
      <c r="K7" s="1553"/>
      <c r="L7" s="1549"/>
      <c r="M7" s="1549"/>
      <c r="N7" s="1549"/>
      <c r="O7" s="1549"/>
      <c r="P7" s="1550"/>
    </row>
    <row r="8" spans="1:16" x14ac:dyDescent="0.45">
      <c r="A8" s="315">
        <v>1</v>
      </c>
      <c r="B8" s="316" t="s">
        <v>155</v>
      </c>
      <c r="C8" s="317" t="s">
        <v>81</v>
      </c>
      <c r="D8" s="317" t="s">
        <v>81</v>
      </c>
      <c r="E8" s="317" t="s">
        <v>81</v>
      </c>
      <c r="F8" s="317" t="s">
        <v>81</v>
      </c>
      <c r="G8" s="613" t="s">
        <v>81</v>
      </c>
      <c r="H8" s="613" t="s">
        <v>81</v>
      </c>
      <c r="I8" s="614" t="s">
        <v>81</v>
      </c>
      <c r="J8" s="423"/>
      <c r="K8" s="370"/>
      <c r="L8" s="371"/>
      <c r="M8" s="371"/>
      <c r="N8" s="371"/>
      <c r="O8" s="371"/>
      <c r="P8" s="372"/>
    </row>
    <row r="9" spans="1:16" x14ac:dyDescent="0.45">
      <c r="A9" s="1367" t="s">
        <v>115</v>
      </c>
      <c r="B9" s="1368" t="s">
        <v>349</v>
      </c>
      <c r="C9" s="1362">
        <f>'6 - Fees'!C41</f>
        <v>0</v>
      </c>
      <c r="D9" s="1363">
        <f>'6 - Fees'!G41</f>
        <v>0</v>
      </c>
      <c r="E9" s="1364">
        <f>'6 - Fees'!H41</f>
        <v>0</v>
      </c>
      <c r="F9" s="1365">
        <f>'6 - Fees'!I41</f>
        <v>0</v>
      </c>
      <c r="G9" s="1365">
        <f>'6 - Fees'!J41</f>
        <v>0</v>
      </c>
      <c r="H9" s="1365">
        <f>'6 - Fees'!K41</f>
        <v>0</v>
      </c>
      <c r="I9" s="1363">
        <f>'6 - Fees'!L41</f>
        <v>0</v>
      </c>
      <c r="J9" s="423"/>
      <c r="K9" s="1375">
        <f t="shared" ref="K9:P9" si="0">IF(AND(C9=0,D9=0),0,IF(AND(C9=0,D9&gt;0),1,IF(AND(C9=0,D9&lt;0),-1,(D9-C9)/ABS(C9))))</f>
        <v>0</v>
      </c>
      <c r="L9" s="605">
        <f t="shared" si="0"/>
        <v>0</v>
      </c>
      <c r="M9" s="605">
        <f t="shared" si="0"/>
        <v>0</v>
      </c>
      <c r="N9" s="605">
        <f t="shared" si="0"/>
        <v>0</v>
      </c>
      <c r="O9" s="605">
        <f t="shared" si="0"/>
        <v>0</v>
      </c>
      <c r="P9" s="606">
        <f t="shared" si="0"/>
        <v>0</v>
      </c>
    </row>
    <row r="10" spans="1:16" x14ac:dyDescent="0.45">
      <c r="A10" s="1366" t="s">
        <v>118</v>
      </c>
      <c r="B10" s="1369" t="s">
        <v>350</v>
      </c>
      <c r="C10" s="1359">
        <f>'6 - Fees'!C46</f>
        <v>0</v>
      </c>
      <c r="D10" s="1360">
        <f>'6 - Fees'!G46</f>
        <v>0</v>
      </c>
      <c r="E10" s="1361">
        <f>'6 - Fees'!H46</f>
        <v>0</v>
      </c>
      <c r="F10" s="1361">
        <f>'6 - Fees'!I46</f>
        <v>0</v>
      </c>
      <c r="G10" s="1361">
        <f>'6 - Fees'!J46</f>
        <v>0</v>
      </c>
      <c r="H10" s="1361">
        <f>'6 - Fees'!K46</f>
        <v>0</v>
      </c>
      <c r="I10" s="1361">
        <f>'6 - Fees'!L46</f>
        <v>0</v>
      </c>
      <c r="J10" s="423"/>
      <c r="K10" s="313">
        <f t="shared" ref="K10" si="1">IF(AND(C10=0,D10=0),0,IF(AND(C10=0,D10&gt;0),1,IF(AND(C10=0,D10&lt;0),-1,(D10-C10)/ABS(C10))))</f>
        <v>0</v>
      </c>
      <c r="L10" s="311">
        <f t="shared" ref="L10" si="2">IF(AND(D10=0,E10=0),0,IF(AND(D10=0,E10&gt;0),1,IF(AND(D10=0,E10&lt;0),-1,(E10-D10)/ABS(D10))))</f>
        <v>0</v>
      </c>
      <c r="M10" s="311">
        <f t="shared" ref="M10" si="3">IF(AND(E10=0,F10=0),0,IF(AND(E10=0,F10&gt;0),1,IF(AND(E10=0,F10&lt;0),-1,(F10-E10)/ABS(E10))))</f>
        <v>0</v>
      </c>
      <c r="N10" s="311">
        <f t="shared" ref="N10" si="4">IF(AND(F10=0,G10=0),0,IF(AND(F10=0,G10&gt;0),1,IF(AND(F10=0,G10&lt;0),-1,(G10-F10)/ABS(F10))))</f>
        <v>0</v>
      </c>
      <c r="O10" s="311">
        <f t="shared" ref="O10" si="5">IF(AND(G10=0,H10=0),0,IF(AND(G10=0,H10&gt;0),1,IF(AND(G10=0,H10&lt;0),-1,(H10-G10)/ABS(G10))))</f>
        <v>0</v>
      </c>
      <c r="P10" s="314">
        <f t="shared" ref="P10" si="6">IF(AND(H10=0,I10=0),0,IF(AND(H10=0,I10&gt;0),1,IF(AND(H10=0,I10&lt;0),-1,(I10-H10)/ABS(H10))))</f>
        <v>0</v>
      </c>
    </row>
    <row r="11" spans="1:16" x14ac:dyDescent="0.45">
      <c r="A11" s="1370"/>
      <c r="B11" s="1371"/>
      <c r="C11" s="1372"/>
      <c r="D11" s="1372"/>
      <c r="E11" s="1372"/>
      <c r="F11" s="1372"/>
      <c r="G11" s="1373"/>
      <c r="H11" s="1373"/>
      <c r="I11" s="1374"/>
      <c r="J11" s="423"/>
      <c r="K11" s="370"/>
      <c r="L11" s="371"/>
      <c r="M11" s="371"/>
      <c r="N11" s="371"/>
      <c r="O11" s="371"/>
      <c r="P11" s="372"/>
    </row>
    <row r="12" spans="1:16" x14ac:dyDescent="0.45">
      <c r="A12" s="315">
        <v>2</v>
      </c>
      <c r="B12" s="316" t="s">
        <v>156</v>
      </c>
      <c r="C12" s="317" t="s">
        <v>81</v>
      </c>
      <c r="D12" s="317" t="s">
        <v>81</v>
      </c>
      <c r="E12" s="317" t="s">
        <v>81</v>
      </c>
      <c r="F12" s="317" t="s">
        <v>81</v>
      </c>
      <c r="G12" s="613" t="s">
        <v>81</v>
      </c>
      <c r="H12" s="613" t="s">
        <v>81</v>
      </c>
      <c r="I12" s="614" t="s">
        <v>81</v>
      </c>
      <c r="J12" s="423"/>
      <c r="K12" s="370"/>
      <c r="L12" s="371"/>
      <c r="M12" s="371"/>
      <c r="N12" s="371"/>
      <c r="O12" s="371"/>
      <c r="P12" s="372"/>
    </row>
    <row r="13" spans="1:16" x14ac:dyDescent="0.45">
      <c r="A13" s="265" t="s">
        <v>141</v>
      </c>
      <c r="B13" s="344" t="s">
        <v>351</v>
      </c>
      <c r="C13" s="935">
        <v>0</v>
      </c>
      <c r="D13" s="262">
        <v>0</v>
      </c>
      <c r="E13" s="261">
        <v>0</v>
      </c>
      <c r="F13" s="570">
        <v>0</v>
      </c>
      <c r="G13" s="809"/>
      <c r="H13" s="810"/>
      <c r="I13" s="811"/>
      <c r="K13" s="312">
        <f t="shared" ref="K13:K18" si="7">IF(AND(C13=0,D13=0),0,IF(AND(C13=0,D13&gt;0),1,IF(AND(C13=0,D13&lt;0),-1,(D13-C13)/ABS(C13))))</f>
        <v>0</v>
      </c>
      <c r="L13" s="309">
        <f t="shared" ref="L13:L18" si="8">IF(AND(D13=0,E13=0),0,IF(AND(D13=0,E13&gt;0),1,IF(AND(D13=0,E13&lt;0),-1,(E13-D13)/ABS(D13))))</f>
        <v>0</v>
      </c>
      <c r="M13" s="592">
        <f t="shared" ref="M13:M18" si="9">IF(AND(E13=0,F13=0),0,IF(AND(E13=0,F13&gt;0),1,IF(AND(E13=0,F13&lt;0),-1,(F13-E13)/ABS(E13))))</f>
        <v>0</v>
      </c>
      <c r="N13" s="373"/>
      <c r="O13" s="374"/>
      <c r="P13" s="595"/>
    </row>
    <row r="14" spans="1:16" x14ac:dyDescent="0.45">
      <c r="A14" s="220" t="s">
        <v>143</v>
      </c>
      <c r="B14" s="345" t="s">
        <v>352</v>
      </c>
      <c r="C14" s="241">
        <v>0</v>
      </c>
      <c r="D14" s="243">
        <v>0</v>
      </c>
      <c r="E14" s="241">
        <v>0</v>
      </c>
      <c r="F14" s="571">
        <v>0</v>
      </c>
      <c r="G14" s="812"/>
      <c r="H14" s="813"/>
      <c r="I14" s="726"/>
      <c r="K14" s="200">
        <f t="shared" si="7"/>
        <v>0</v>
      </c>
      <c r="L14" s="201">
        <f t="shared" si="8"/>
        <v>0</v>
      </c>
      <c r="M14" s="593">
        <f t="shared" si="9"/>
        <v>0</v>
      </c>
      <c r="N14" s="373"/>
      <c r="O14" s="374"/>
      <c r="P14" s="595"/>
    </row>
    <row r="15" spans="1:16" x14ac:dyDescent="0.45">
      <c r="A15" s="220" t="s">
        <v>163</v>
      </c>
      <c r="B15" s="345" t="s">
        <v>353</v>
      </c>
      <c r="C15" s="241">
        <v>0</v>
      </c>
      <c r="D15" s="243">
        <v>0</v>
      </c>
      <c r="E15" s="241">
        <v>0</v>
      </c>
      <c r="F15" s="571">
        <v>0</v>
      </c>
      <c r="G15" s="812"/>
      <c r="H15" s="813"/>
      <c r="I15" s="726"/>
      <c r="K15" s="200">
        <f t="shared" si="7"/>
        <v>0</v>
      </c>
      <c r="L15" s="201">
        <f t="shared" si="8"/>
        <v>0</v>
      </c>
      <c r="M15" s="593">
        <f t="shared" si="9"/>
        <v>0</v>
      </c>
      <c r="N15" s="373"/>
      <c r="O15" s="374"/>
      <c r="P15" s="595"/>
    </row>
    <row r="16" spans="1:16" x14ac:dyDescent="0.45">
      <c r="A16" s="220" t="s">
        <v>92</v>
      </c>
      <c r="B16" s="345" t="s">
        <v>354</v>
      </c>
      <c r="C16" s="241">
        <v>0</v>
      </c>
      <c r="D16" s="243">
        <v>0</v>
      </c>
      <c r="E16" s="241">
        <v>0</v>
      </c>
      <c r="F16" s="571">
        <v>0</v>
      </c>
      <c r="G16" s="812"/>
      <c r="H16" s="813"/>
      <c r="I16" s="726"/>
      <c r="K16" s="200">
        <f t="shared" si="7"/>
        <v>0</v>
      </c>
      <c r="L16" s="201">
        <f t="shared" si="8"/>
        <v>0</v>
      </c>
      <c r="M16" s="593">
        <f t="shared" si="9"/>
        <v>0</v>
      </c>
      <c r="N16" s="373"/>
      <c r="O16" s="374"/>
      <c r="P16" s="595"/>
    </row>
    <row r="17" spans="1:16" x14ac:dyDescent="0.45">
      <c r="A17" s="220" t="s">
        <v>166</v>
      </c>
      <c r="B17" s="345" t="s">
        <v>355</v>
      </c>
      <c r="C17" s="241">
        <v>0</v>
      </c>
      <c r="D17" s="243">
        <v>0</v>
      </c>
      <c r="E17" s="241">
        <v>0</v>
      </c>
      <c r="F17" s="571">
        <v>0</v>
      </c>
      <c r="G17" s="812"/>
      <c r="H17" s="813"/>
      <c r="I17" s="726"/>
      <c r="K17" s="200">
        <f t="shared" si="7"/>
        <v>0</v>
      </c>
      <c r="L17" s="201">
        <f t="shared" si="8"/>
        <v>0</v>
      </c>
      <c r="M17" s="593">
        <f t="shared" si="9"/>
        <v>0</v>
      </c>
      <c r="N17" s="373"/>
      <c r="O17" s="374"/>
      <c r="P17" s="595"/>
    </row>
    <row r="18" spans="1:16" x14ac:dyDescent="0.45">
      <c r="A18" s="220" t="s">
        <v>87</v>
      </c>
      <c r="B18" s="345" t="s">
        <v>356</v>
      </c>
      <c r="C18" s="241">
        <v>0</v>
      </c>
      <c r="D18" s="243">
        <v>0</v>
      </c>
      <c r="E18" s="241">
        <v>0</v>
      </c>
      <c r="F18" s="571">
        <v>0</v>
      </c>
      <c r="G18" s="812"/>
      <c r="H18" s="813"/>
      <c r="I18" s="726"/>
      <c r="K18" s="200">
        <f t="shared" si="7"/>
        <v>0</v>
      </c>
      <c r="L18" s="201">
        <f t="shared" si="8"/>
        <v>0</v>
      </c>
      <c r="M18" s="593">
        <f t="shared" si="9"/>
        <v>0</v>
      </c>
      <c r="N18" s="373"/>
      <c r="O18" s="374"/>
      <c r="P18" s="595"/>
    </row>
    <row r="19" spans="1:16" x14ac:dyDescent="0.45">
      <c r="A19" s="220" t="s">
        <v>208</v>
      </c>
      <c r="B19" s="549" t="s">
        <v>357</v>
      </c>
      <c r="C19" s="461">
        <v>0</v>
      </c>
      <c r="D19" s="293">
        <v>0</v>
      </c>
      <c r="E19" s="461">
        <v>0</v>
      </c>
      <c r="F19" s="611">
        <v>0</v>
      </c>
      <c r="G19" s="812"/>
      <c r="H19" s="813"/>
      <c r="I19" s="726"/>
      <c r="K19" s="200">
        <f t="shared" ref="K19:P21" si="10">IF(AND(C19=0,D19=0),0,IF(AND(C19=0,D19&gt;0),1,IF(AND(C19=0,D19&lt;0),-1,(D19-C19)/ABS(C19))))</f>
        <v>0</v>
      </c>
      <c r="L19" s="201">
        <f t="shared" si="10"/>
        <v>0</v>
      </c>
      <c r="M19" s="593">
        <f t="shared" si="10"/>
        <v>0</v>
      </c>
      <c r="N19" s="373"/>
      <c r="O19" s="374"/>
      <c r="P19" s="595"/>
    </row>
    <row r="20" spans="1:16" x14ac:dyDescent="0.45">
      <c r="A20" s="559" t="s">
        <v>210</v>
      </c>
      <c r="B20" s="282" t="s">
        <v>358</v>
      </c>
      <c r="C20" s="247">
        <v>0</v>
      </c>
      <c r="D20" s="249">
        <v>0</v>
      </c>
      <c r="E20" s="551">
        <v>0</v>
      </c>
      <c r="F20" s="612">
        <v>0</v>
      </c>
      <c r="G20" s="724"/>
      <c r="H20" s="725"/>
      <c r="I20" s="814"/>
      <c r="K20" s="200">
        <f t="shared" si="10"/>
        <v>0</v>
      </c>
      <c r="L20" s="201">
        <f t="shared" si="10"/>
        <v>0</v>
      </c>
      <c r="M20" s="593">
        <f t="shared" si="10"/>
        <v>0</v>
      </c>
      <c r="N20" s="601"/>
      <c r="O20" s="602"/>
      <c r="P20" s="603"/>
    </row>
    <row r="21" spans="1:16" x14ac:dyDescent="0.45">
      <c r="A21" s="267" t="s">
        <v>271</v>
      </c>
      <c r="B21" s="550" t="s">
        <v>359</v>
      </c>
      <c r="C21" s="548">
        <f>SUM(C13:C20)</f>
        <v>0</v>
      </c>
      <c r="D21" s="548">
        <f t="shared" ref="D21:F21" si="11">SUM(D13:D20)</f>
        <v>0</v>
      </c>
      <c r="E21" s="548">
        <f t="shared" si="11"/>
        <v>0</v>
      </c>
      <c r="F21" s="548">
        <f t="shared" si="11"/>
        <v>0</v>
      </c>
      <c r="G21" s="759">
        <v>0</v>
      </c>
      <c r="H21" s="759">
        <v>0</v>
      </c>
      <c r="I21" s="760">
        <v>0</v>
      </c>
      <c r="J21" s="423"/>
      <c r="K21" s="313">
        <f>IF(AND(C21=0,D21=0),0,IF(AND(C21=0,D21&gt;0),1,IF(AND(C21=0,D21&lt;0),-1,(D21-C21)/ABS(C21))))</f>
        <v>0</v>
      </c>
      <c r="L21" s="311">
        <f t="shared" si="10"/>
        <v>0</v>
      </c>
      <c r="M21" s="311">
        <f t="shared" si="10"/>
        <v>0</v>
      </c>
      <c r="N21" s="431">
        <f t="shared" si="10"/>
        <v>0</v>
      </c>
      <c r="O21" s="431">
        <f t="shared" si="10"/>
        <v>0</v>
      </c>
      <c r="P21" s="432">
        <f t="shared" si="10"/>
        <v>0</v>
      </c>
    </row>
    <row r="22" spans="1:16" x14ac:dyDescent="0.45">
      <c r="A22" s="273"/>
      <c r="B22" s="319"/>
      <c r="C22" s="320"/>
      <c r="D22" s="320"/>
      <c r="E22" s="320"/>
      <c r="F22" s="320"/>
      <c r="G22" s="320"/>
      <c r="H22" s="320"/>
      <c r="I22" s="321"/>
      <c r="J22" s="423"/>
      <c r="K22" s="370"/>
      <c r="L22" s="371"/>
      <c r="M22" s="371"/>
      <c r="N22" s="371"/>
      <c r="O22" s="371"/>
      <c r="P22" s="372"/>
    </row>
    <row r="23" spans="1:16" x14ac:dyDescent="0.45">
      <c r="A23" s="264">
        <v>3</v>
      </c>
      <c r="B23" s="322" t="s">
        <v>84</v>
      </c>
      <c r="C23" s="239" t="s">
        <v>81</v>
      </c>
      <c r="D23" s="239" t="s">
        <v>81</v>
      </c>
      <c r="E23" s="239" t="s">
        <v>81</v>
      </c>
      <c r="F23" s="239" t="s">
        <v>81</v>
      </c>
      <c r="G23" s="615" t="s">
        <v>81</v>
      </c>
      <c r="H23" s="615" t="s">
        <v>81</v>
      </c>
      <c r="I23" s="616" t="s">
        <v>81</v>
      </c>
      <c r="J23" s="423"/>
      <c r="K23" s="370"/>
      <c r="L23" s="371"/>
      <c r="M23" s="371"/>
      <c r="N23" s="371"/>
      <c r="O23" s="371"/>
      <c r="P23" s="372"/>
    </row>
    <row r="24" spans="1:16" x14ac:dyDescent="0.45">
      <c r="A24" s="265" t="s">
        <v>213</v>
      </c>
      <c r="B24" s="341" t="s">
        <v>360</v>
      </c>
      <c r="C24" s="261">
        <v>0</v>
      </c>
      <c r="D24" s="225">
        <f>SUM('5 - Research'!L64:Q64)</f>
        <v>0</v>
      </c>
      <c r="E24" s="261">
        <v>0</v>
      </c>
      <c r="F24" s="570">
        <v>0</v>
      </c>
      <c r="G24" s="809"/>
      <c r="H24" s="810"/>
      <c r="I24" s="810"/>
      <c r="J24" s="1348"/>
      <c r="K24" s="1346">
        <f t="shared" ref="K24:P27" si="12">IF(AND(C24=0,D24=0),0,IF(AND(C24=0,D24&gt;0),1,IF(AND(C24=0,D24&lt;0),-1,(D24-C24)/ABS(C24))))</f>
        <v>0</v>
      </c>
      <c r="L24" s="309">
        <f t="shared" si="12"/>
        <v>0</v>
      </c>
      <c r="M24" s="592">
        <f t="shared" si="12"/>
        <v>0</v>
      </c>
      <c r="N24" s="373"/>
      <c r="O24" s="374"/>
      <c r="P24" s="595"/>
    </row>
    <row r="25" spans="1:16" x14ac:dyDescent="0.45">
      <c r="A25" s="220" t="s">
        <v>215</v>
      </c>
      <c r="B25" s="342" t="s">
        <v>361</v>
      </c>
      <c r="C25" s="241">
        <v>0</v>
      </c>
      <c r="D25" s="228">
        <f>SUM('5 - Research'!R64:U64)</f>
        <v>0</v>
      </c>
      <c r="E25" s="241">
        <v>0</v>
      </c>
      <c r="F25" s="571">
        <v>0</v>
      </c>
      <c r="G25" s="812"/>
      <c r="H25" s="813"/>
      <c r="I25" s="813"/>
      <c r="J25" s="1348"/>
      <c r="K25" s="1347">
        <f t="shared" si="12"/>
        <v>0</v>
      </c>
      <c r="L25" s="201">
        <f t="shared" si="12"/>
        <v>0</v>
      </c>
      <c r="M25" s="593">
        <f t="shared" si="12"/>
        <v>0</v>
      </c>
      <c r="N25" s="373"/>
      <c r="O25" s="374"/>
      <c r="P25" s="595"/>
    </row>
    <row r="26" spans="1:16" x14ac:dyDescent="0.45">
      <c r="A26" s="269" t="s">
        <v>217</v>
      </c>
      <c r="B26" s="343" t="s">
        <v>362</v>
      </c>
      <c r="C26" s="247">
        <v>0</v>
      </c>
      <c r="D26" s="231">
        <f>SUM('5 - Research'!V64:X64)</f>
        <v>0</v>
      </c>
      <c r="E26" s="247">
        <v>0</v>
      </c>
      <c r="F26" s="612">
        <v>0</v>
      </c>
      <c r="G26" s="812"/>
      <c r="H26" s="813"/>
      <c r="I26" s="813"/>
      <c r="J26" s="1348"/>
      <c r="K26" s="1347">
        <f t="shared" si="12"/>
        <v>0</v>
      </c>
      <c r="L26" s="201">
        <f t="shared" si="12"/>
        <v>0</v>
      </c>
      <c r="M26" s="593">
        <f t="shared" si="12"/>
        <v>0</v>
      </c>
      <c r="N26" s="373"/>
      <c r="O26" s="374"/>
      <c r="P26" s="595"/>
    </row>
    <row r="27" spans="1:16" x14ac:dyDescent="0.45">
      <c r="A27" s="267" t="s">
        <v>219</v>
      </c>
      <c r="B27" s="318" t="s">
        <v>363</v>
      </c>
      <c r="C27" s="504">
        <f>SUM(C24:C26)</f>
        <v>0</v>
      </c>
      <c r="D27" s="504">
        <f t="shared" ref="D27:F27" si="13">SUM(D24:D26)</f>
        <v>0</v>
      </c>
      <c r="E27" s="504">
        <f t="shared" si="13"/>
        <v>0</v>
      </c>
      <c r="F27" s="504">
        <f t="shared" si="13"/>
        <v>0</v>
      </c>
      <c r="G27" s="759">
        <v>0</v>
      </c>
      <c r="H27" s="761">
        <v>0</v>
      </c>
      <c r="I27" s="760">
        <v>0</v>
      </c>
      <c r="J27" s="1249"/>
      <c r="K27" s="313">
        <f t="shared" si="12"/>
        <v>0</v>
      </c>
      <c r="L27" s="311">
        <f t="shared" si="12"/>
        <v>0</v>
      </c>
      <c r="M27" s="311">
        <f t="shared" si="12"/>
        <v>0</v>
      </c>
      <c r="N27" s="308">
        <f t="shared" si="12"/>
        <v>0</v>
      </c>
      <c r="O27" s="308">
        <f t="shared" si="12"/>
        <v>0</v>
      </c>
      <c r="P27" s="367">
        <f t="shared" si="12"/>
        <v>0</v>
      </c>
    </row>
    <row r="28" spans="1:16" x14ac:dyDescent="0.45">
      <c r="A28" s="273"/>
      <c r="B28" s="323"/>
      <c r="C28" s="320"/>
      <c r="D28" s="320"/>
      <c r="E28" s="320"/>
      <c r="F28" s="320"/>
      <c r="G28" s="320"/>
      <c r="H28" s="320"/>
      <c r="I28" s="321"/>
      <c r="J28" s="423"/>
      <c r="K28" s="370"/>
      <c r="L28" s="371"/>
      <c r="M28" s="371"/>
      <c r="N28" s="371"/>
      <c r="O28" s="371"/>
      <c r="P28" s="372"/>
    </row>
    <row r="29" spans="1:16" x14ac:dyDescent="0.45">
      <c r="A29" s="264">
        <v>4</v>
      </c>
      <c r="B29" s="322" t="s">
        <v>157</v>
      </c>
      <c r="C29" s="324"/>
      <c r="D29" s="324"/>
      <c r="E29" s="324"/>
      <c r="F29" s="324"/>
      <c r="G29" s="324"/>
      <c r="H29" s="324"/>
      <c r="I29" s="325"/>
      <c r="J29" s="423"/>
      <c r="K29" s="370"/>
      <c r="L29" s="371"/>
      <c r="M29" s="371"/>
      <c r="N29" s="371"/>
      <c r="O29" s="371"/>
      <c r="P29" s="372"/>
    </row>
    <row r="30" spans="1:16" x14ac:dyDescent="0.45">
      <c r="A30" s="264" t="s">
        <v>364</v>
      </c>
      <c r="B30" s="326" t="s">
        <v>365</v>
      </c>
      <c r="C30" s="327" t="s">
        <v>81</v>
      </c>
      <c r="D30" s="327" t="s">
        <v>81</v>
      </c>
      <c r="E30" s="327" t="s">
        <v>81</v>
      </c>
      <c r="F30" s="327" t="s">
        <v>81</v>
      </c>
      <c r="G30" s="529" t="s">
        <v>81</v>
      </c>
      <c r="H30" s="529" t="s">
        <v>81</v>
      </c>
      <c r="I30" s="530" t="s">
        <v>81</v>
      </c>
      <c r="J30" s="423"/>
      <c r="K30" s="370"/>
      <c r="L30" s="371"/>
      <c r="M30" s="371"/>
      <c r="N30" s="371"/>
      <c r="O30" s="371"/>
      <c r="P30" s="372"/>
    </row>
    <row r="31" spans="1:16" x14ac:dyDescent="0.45">
      <c r="A31" s="265" t="s">
        <v>366</v>
      </c>
      <c r="B31" s="341" t="s">
        <v>367</v>
      </c>
      <c r="C31" s="261">
        <v>0</v>
      </c>
      <c r="D31" s="262">
        <v>0</v>
      </c>
      <c r="E31" s="261">
        <v>0</v>
      </c>
      <c r="F31" s="570">
        <v>0</v>
      </c>
      <c r="G31" s="809"/>
      <c r="H31" s="810"/>
      <c r="I31" s="811"/>
      <c r="K31" s="312">
        <f t="shared" ref="K31:P34" si="14">IF(AND(C31=0,D31=0),0,IF(AND(C31=0,D31&gt;0),1,IF(AND(C31=0,D31&lt;0),-1,(D31-C31)/ABS(C31))))</f>
        <v>0</v>
      </c>
      <c r="L31" s="309">
        <f t="shared" si="14"/>
        <v>0</v>
      </c>
      <c r="M31" s="592">
        <f t="shared" si="14"/>
        <v>0</v>
      </c>
      <c r="N31" s="373"/>
      <c r="O31" s="374"/>
      <c r="P31" s="595"/>
    </row>
    <row r="32" spans="1:16" x14ac:dyDescent="0.45">
      <c r="A32" s="220" t="s">
        <v>368</v>
      </c>
      <c r="B32" s="342" t="s">
        <v>361</v>
      </c>
      <c r="C32" s="241">
        <v>0</v>
      </c>
      <c r="D32" s="243">
        <v>0</v>
      </c>
      <c r="E32" s="241">
        <v>0</v>
      </c>
      <c r="F32" s="571">
        <v>0</v>
      </c>
      <c r="G32" s="812"/>
      <c r="H32" s="813"/>
      <c r="I32" s="726"/>
      <c r="K32" s="200">
        <f t="shared" si="14"/>
        <v>0</v>
      </c>
      <c r="L32" s="201">
        <f t="shared" si="14"/>
        <v>0</v>
      </c>
      <c r="M32" s="593">
        <f t="shared" si="14"/>
        <v>0</v>
      </c>
      <c r="N32" s="373"/>
      <c r="O32" s="374"/>
      <c r="P32" s="595"/>
    </row>
    <row r="33" spans="1:16" x14ac:dyDescent="0.45">
      <c r="A33" s="269" t="s">
        <v>369</v>
      </c>
      <c r="B33" s="343" t="s">
        <v>370</v>
      </c>
      <c r="C33" s="247">
        <v>0</v>
      </c>
      <c r="D33" s="249">
        <v>0</v>
      </c>
      <c r="E33" s="247">
        <v>0</v>
      </c>
      <c r="F33" s="612">
        <v>0</v>
      </c>
      <c r="G33" s="724"/>
      <c r="H33" s="725"/>
      <c r="I33" s="814"/>
      <c r="K33" s="200">
        <f t="shared" si="14"/>
        <v>0</v>
      </c>
      <c r="L33" s="201">
        <f t="shared" si="14"/>
        <v>0</v>
      </c>
      <c r="M33" s="593">
        <f t="shared" si="14"/>
        <v>0</v>
      </c>
      <c r="N33" s="601"/>
      <c r="O33" s="602"/>
      <c r="P33" s="603"/>
    </row>
    <row r="34" spans="1:16" x14ac:dyDescent="0.45">
      <c r="A34" s="267" t="s">
        <v>371</v>
      </c>
      <c r="B34" s="329" t="s">
        <v>372</v>
      </c>
      <c r="C34" s="304">
        <f>SUM(C31:C33)</f>
        <v>0</v>
      </c>
      <c r="D34" s="306">
        <f t="shared" ref="D34:F34" si="15">SUM(D31:D33)</f>
        <v>0</v>
      </c>
      <c r="E34" s="304">
        <f t="shared" si="15"/>
        <v>0</v>
      </c>
      <c r="F34" s="305">
        <f t="shared" si="15"/>
        <v>0</v>
      </c>
      <c r="G34" s="759">
        <v>0</v>
      </c>
      <c r="H34" s="759">
        <v>0</v>
      </c>
      <c r="I34" s="760">
        <v>0</v>
      </c>
      <c r="J34" s="423"/>
      <c r="K34" s="313">
        <f t="shared" si="14"/>
        <v>0</v>
      </c>
      <c r="L34" s="311">
        <f t="shared" si="14"/>
        <v>0</v>
      </c>
      <c r="M34" s="311">
        <f t="shared" si="14"/>
        <v>0</v>
      </c>
      <c r="N34" s="431">
        <f t="shared" si="14"/>
        <v>0</v>
      </c>
      <c r="O34" s="431">
        <f t="shared" si="14"/>
        <v>0</v>
      </c>
      <c r="P34" s="432">
        <f t="shared" si="14"/>
        <v>0</v>
      </c>
    </row>
    <row r="35" spans="1:16" x14ac:dyDescent="0.45">
      <c r="A35" s="273"/>
      <c r="B35" s="319"/>
      <c r="C35" s="330"/>
      <c r="D35" s="330"/>
      <c r="E35" s="330"/>
      <c r="F35" s="330"/>
      <c r="G35" s="330"/>
      <c r="H35" s="330"/>
      <c r="I35" s="331"/>
      <c r="J35" s="423"/>
      <c r="K35" s="370"/>
      <c r="L35" s="371"/>
      <c r="M35" s="371"/>
      <c r="N35" s="371"/>
      <c r="O35" s="371"/>
      <c r="P35" s="372"/>
    </row>
    <row r="36" spans="1:16" ht="27" x14ac:dyDescent="0.45">
      <c r="A36" s="264" t="s">
        <v>373</v>
      </c>
      <c r="B36" s="322" t="s">
        <v>374</v>
      </c>
      <c r="C36" s="239" t="s">
        <v>81</v>
      </c>
      <c r="D36" s="239" t="s">
        <v>81</v>
      </c>
      <c r="E36" s="239" t="s">
        <v>81</v>
      </c>
      <c r="F36" s="239" t="s">
        <v>81</v>
      </c>
      <c r="G36" s="615" t="s">
        <v>81</v>
      </c>
      <c r="H36" s="615" t="s">
        <v>81</v>
      </c>
      <c r="I36" s="616" t="s">
        <v>81</v>
      </c>
      <c r="J36" s="423"/>
      <c r="K36" s="370"/>
      <c r="L36" s="371"/>
      <c r="M36" s="371"/>
      <c r="N36" s="371"/>
      <c r="O36" s="371"/>
      <c r="P36" s="372"/>
    </row>
    <row r="37" spans="1:16" x14ac:dyDescent="0.45">
      <c r="A37" s="265" t="s">
        <v>375</v>
      </c>
      <c r="B37" s="338" t="s">
        <v>376</v>
      </c>
      <c r="C37" s="261">
        <v>0</v>
      </c>
      <c r="D37" s="262">
        <v>0</v>
      </c>
      <c r="E37" s="261">
        <v>0</v>
      </c>
      <c r="F37" s="570">
        <v>0</v>
      </c>
      <c r="G37" s="809"/>
      <c r="H37" s="810"/>
      <c r="I37" s="811"/>
      <c r="K37" s="312">
        <f t="shared" ref="K37:P39" si="16">IF(AND(C37=0,D37=0),0,IF(AND(C37=0,D37&gt;0),1,IF(AND(C37=0,D37&lt;0),-1,(D37-C37)/ABS(C37))))</f>
        <v>0</v>
      </c>
      <c r="L37" s="309">
        <f t="shared" si="16"/>
        <v>0</v>
      </c>
      <c r="M37" s="592">
        <f t="shared" si="16"/>
        <v>0</v>
      </c>
      <c r="N37" s="373"/>
      <c r="O37" s="374"/>
      <c r="P37" s="595"/>
    </row>
    <row r="38" spans="1:16" x14ac:dyDescent="0.45">
      <c r="A38" s="269" t="s">
        <v>377</v>
      </c>
      <c r="B38" s="340" t="s">
        <v>378</v>
      </c>
      <c r="C38" s="247">
        <v>0</v>
      </c>
      <c r="D38" s="249">
        <v>0</v>
      </c>
      <c r="E38" s="247">
        <v>0</v>
      </c>
      <c r="F38" s="612">
        <v>0</v>
      </c>
      <c r="G38" s="724"/>
      <c r="H38" s="725"/>
      <c r="I38" s="814"/>
      <c r="K38" s="200">
        <f t="shared" si="16"/>
        <v>0</v>
      </c>
      <c r="L38" s="201">
        <f t="shared" si="16"/>
        <v>0</v>
      </c>
      <c r="M38" s="593">
        <f t="shared" si="16"/>
        <v>0</v>
      </c>
      <c r="N38" s="601"/>
      <c r="O38" s="602"/>
      <c r="P38" s="603"/>
    </row>
    <row r="39" spans="1:16" ht="27" x14ac:dyDescent="0.45">
      <c r="A39" s="267" t="s">
        <v>379</v>
      </c>
      <c r="B39" s="318" t="s">
        <v>380</v>
      </c>
      <c r="C39" s="444">
        <f>SUM(C37:C38)</f>
        <v>0</v>
      </c>
      <c r="D39" s="445">
        <f t="shared" ref="D39:F39" si="17">SUM(D37:D38)</f>
        <v>0</v>
      </c>
      <c r="E39" s="444">
        <f t="shared" si="17"/>
        <v>0</v>
      </c>
      <c r="F39" s="446">
        <f t="shared" si="17"/>
        <v>0</v>
      </c>
      <c r="G39" s="759">
        <v>0</v>
      </c>
      <c r="H39" s="759">
        <v>0</v>
      </c>
      <c r="I39" s="760">
        <v>0</v>
      </c>
      <c r="J39" s="423"/>
      <c r="K39" s="313">
        <f t="shared" si="16"/>
        <v>0</v>
      </c>
      <c r="L39" s="311">
        <f t="shared" si="16"/>
        <v>0</v>
      </c>
      <c r="M39" s="311">
        <f t="shared" si="16"/>
        <v>0</v>
      </c>
      <c r="N39" s="431">
        <f t="shared" si="16"/>
        <v>0</v>
      </c>
      <c r="O39" s="431">
        <f t="shared" si="16"/>
        <v>0</v>
      </c>
      <c r="P39" s="432">
        <f t="shared" si="16"/>
        <v>0</v>
      </c>
    </row>
    <row r="40" spans="1:16" x14ac:dyDescent="0.45">
      <c r="A40" s="332"/>
      <c r="B40" s="333"/>
      <c r="C40" s="320"/>
      <c r="D40" s="320"/>
      <c r="E40" s="320"/>
      <c r="F40" s="320"/>
      <c r="G40" s="617"/>
      <c r="H40" s="617"/>
      <c r="I40" s="618"/>
      <c r="J40" s="423"/>
      <c r="K40" s="370"/>
      <c r="L40" s="371"/>
      <c r="M40" s="371"/>
      <c r="N40" s="371"/>
      <c r="O40" s="371"/>
      <c r="P40" s="372"/>
    </row>
    <row r="41" spans="1:16" ht="26.25" x14ac:dyDescent="0.45">
      <c r="A41" s="265" t="s">
        <v>381</v>
      </c>
      <c r="B41" s="338" t="s">
        <v>382</v>
      </c>
      <c r="C41" s="261">
        <v>0</v>
      </c>
      <c r="D41" s="262">
        <v>0</v>
      </c>
      <c r="E41" s="261">
        <v>0</v>
      </c>
      <c r="F41" s="570">
        <v>0</v>
      </c>
      <c r="G41" s="812"/>
      <c r="H41" s="813"/>
      <c r="I41" s="726"/>
      <c r="K41" s="312">
        <f t="shared" ref="K41:P47" si="18">IF(AND(C41=0,D41=0),0,IF(AND(C41=0,D41&gt;0),1,IF(AND(C41=0,D41&lt;0),-1,(D41-C41)/ABS(C41))))</f>
        <v>0</v>
      </c>
      <c r="L41" s="309">
        <f t="shared" si="18"/>
        <v>0</v>
      </c>
      <c r="M41" s="592">
        <f t="shared" si="18"/>
        <v>0</v>
      </c>
      <c r="N41" s="373"/>
      <c r="O41" s="374"/>
      <c r="P41" s="595"/>
    </row>
    <row r="42" spans="1:16" x14ac:dyDescent="0.45">
      <c r="A42" s="220" t="s">
        <v>383</v>
      </c>
      <c r="B42" s="339" t="s">
        <v>384</v>
      </c>
      <c r="C42" s="241">
        <v>0</v>
      </c>
      <c r="D42" s="243">
        <v>0</v>
      </c>
      <c r="E42" s="241">
        <v>0</v>
      </c>
      <c r="F42" s="571">
        <v>0</v>
      </c>
      <c r="G42" s="812"/>
      <c r="H42" s="813"/>
      <c r="I42" s="726"/>
      <c r="K42" s="200">
        <f t="shared" si="18"/>
        <v>0</v>
      </c>
      <c r="L42" s="201">
        <f t="shared" si="18"/>
        <v>0</v>
      </c>
      <c r="M42" s="593">
        <f t="shared" si="18"/>
        <v>0</v>
      </c>
      <c r="N42" s="373"/>
      <c r="O42" s="374"/>
      <c r="P42" s="595"/>
    </row>
    <row r="43" spans="1:16" x14ac:dyDescent="0.45">
      <c r="A43" s="220" t="s">
        <v>385</v>
      </c>
      <c r="B43" s="339" t="s">
        <v>386</v>
      </c>
      <c r="C43" s="241">
        <v>0</v>
      </c>
      <c r="D43" s="243">
        <v>0</v>
      </c>
      <c r="E43" s="241">
        <v>0</v>
      </c>
      <c r="F43" s="571">
        <v>0</v>
      </c>
      <c r="G43" s="812"/>
      <c r="H43" s="813"/>
      <c r="I43" s="726"/>
      <c r="K43" s="200">
        <f t="shared" si="18"/>
        <v>0</v>
      </c>
      <c r="L43" s="201">
        <f t="shared" si="18"/>
        <v>0</v>
      </c>
      <c r="M43" s="593">
        <f t="shared" si="18"/>
        <v>0</v>
      </c>
      <c r="N43" s="373"/>
      <c r="O43" s="374"/>
      <c r="P43" s="595"/>
    </row>
    <row r="44" spans="1:16" x14ac:dyDescent="0.45">
      <c r="A44" s="220" t="s">
        <v>387</v>
      </c>
      <c r="B44" s="339" t="s">
        <v>388</v>
      </c>
      <c r="C44" s="461">
        <v>0</v>
      </c>
      <c r="D44" s="243">
        <v>0</v>
      </c>
      <c r="E44" s="241">
        <v>0</v>
      </c>
      <c r="F44" s="571">
        <v>0</v>
      </c>
      <c r="G44" s="724"/>
      <c r="H44" s="725"/>
      <c r="I44" s="814"/>
      <c r="K44" s="200">
        <f t="shared" si="18"/>
        <v>0</v>
      </c>
      <c r="L44" s="201">
        <f t="shared" si="18"/>
        <v>0</v>
      </c>
      <c r="M44" s="593">
        <f t="shared" si="18"/>
        <v>0</v>
      </c>
      <c r="N44" s="601"/>
      <c r="O44" s="602"/>
      <c r="P44" s="603"/>
    </row>
    <row r="45" spans="1:16" x14ac:dyDescent="0.45">
      <c r="A45" s="266" t="s">
        <v>389</v>
      </c>
      <c r="B45" s="460" t="s">
        <v>390</v>
      </c>
      <c r="C45" s="121">
        <v>0</v>
      </c>
      <c r="D45" s="463">
        <v>0</v>
      </c>
      <c r="E45" s="241">
        <v>0</v>
      </c>
      <c r="F45" s="242">
        <v>0</v>
      </c>
      <c r="G45" s="619">
        <v>0</v>
      </c>
      <c r="H45" s="619">
        <v>0</v>
      </c>
      <c r="I45" s="620">
        <v>0</v>
      </c>
      <c r="J45" s="423"/>
      <c r="K45" s="200">
        <f t="shared" si="18"/>
        <v>0</v>
      </c>
      <c r="L45" s="201">
        <f t="shared" si="18"/>
        <v>0</v>
      </c>
      <c r="M45" s="201">
        <f t="shared" si="18"/>
        <v>0</v>
      </c>
      <c r="N45" s="309">
        <f t="shared" si="18"/>
        <v>0</v>
      </c>
      <c r="O45" s="309">
        <f t="shared" si="18"/>
        <v>0</v>
      </c>
      <c r="P45" s="310">
        <f t="shared" si="18"/>
        <v>0</v>
      </c>
    </row>
    <row r="46" spans="1:16" x14ac:dyDescent="0.45">
      <c r="A46" s="266" t="s">
        <v>391</v>
      </c>
      <c r="B46" s="460" t="s">
        <v>392</v>
      </c>
      <c r="C46" s="121">
        <v>0</v>
      </c>
      <c r="D46" s="463">
        <v>0</v>
      </c>
      <c r="E46" s="241">
        <v>0</v>
      </c>
      <c r="F46" s="242">
        <v>0</v>
      </c>
      <c r="G46" s="248">
        <v>0</v>
      </c>
      <c r="H46" s="248">
        <v>0</v>
      </c>
      <c r="I46" s="249">
        <v>0</v>
      </c>
      <c r="J46" s="423"/>
      <c r="K46" s="200">
        <f t="shared" ref="K46" si="19">IF(AND(C46=0,D46=0),0,IF(AND(C46=0,D46&gt;0),1,IF(AND(C46=0,D46&lt;0),-1,(D46-C46)/ABS(C46))))</f>
        <v>0</v>
      </c>
      <c r="L46" s="201">
        <f t="shared" ref="L46" si="20">IF(AND(D46=0,E46=0),0,IF(AND(D46=0,E46&gt;0),1,IF(AND(D46=0,E46&lt;0),-1,(E46-D46)/ABS(D46))))</f>
        <v>0</v>
      </c>
      <c r="M46" s="201">
        <f t="shared" ref="M46" si="21">IF(AND(E46=0,F46=0),0,IF(AND(E46=0,F46&gt;0),1,IF(AND(E46=0,F46&lt;0),-1,(F46-E46)/ABS(E46))))</f>
        <v>0</v>
      </c>
      <c r="N46" s="524">
        <f t="shared" ref="N46" si="22">IF(AND(F46=0,G46=0),0,IF(AND(F46=0,G46&gt;0),1,IF(AND(F46=0,G46&lt;0),-1,(G46-F46)/ABS(F46))))</f>
        <v>0</v>
      </c>
      <c r="O46" s="524">
        <f t="shared" ref="O46" si="23">IF(AND(G46=0,H46=0),0,IF(AND(G46=0,H46&gt;0),1,IF(AND(G46=0,H46&lt;0),-1,(H46-G46)/ABS(G46))))</f>
        <v>0</v>
      </c>
      <c r="P46" s="608">
        <f t="shared" ref="P46" si="24">IF(AND(H46=0,I46=0),0,IF(AND(H46=0,I46&gt;0),1,IF(AND(H46=0,I46&lt;0),-1,(I46-H46)/ABS(H46))))</f>
        <v>0</v>
      </c>
    </row>
    <row r="47" spans="1:16" x14ac:dyDescent="0.45">
      <c r="A47" s="269" t="s">
        <v>393</v>
      </c>
      <c r="B47" s="340" t="s">
        <v>394</v>
      </c>
      <c r="C47" s="464">
        <v>0</v>
      </c>
      <c r="D47" s="249">
        <v>0</v>
      </c>
      <c r="E47" s="247">
        <v>0</v>
      </c>
      <c r="F47" s="612">
        <v>0</v>
      </c>
      <c r="G47" s="809"/>
      <c r="H47" s="810"/>
      <c r="I47" s="811"/>
      <c r="K47" s="403">
        <f t="shared" si="18"/>
        <v>0</v>
      </c>
      <c r="L47" s="404">
        <f t="shared" si="18"/>
        <v>0</v>
      </c>
      <c r="M47" s="607">
        <f t="shared" si="18"/>
        <v>0</v>
      </c>
      <c r="N47" s="599"/>
      <c r="O47" s="598"/>
      <c r="P47" s="600"/>
    </row>
    <row r="48" spans="1:16" x14ac:dyDescent="0.45">
      <c r="A48" s="273"/>
      <c r="B48" s="319"/>
      <c r="C48" s="334"/>
      <c r="D48" s="334"/>
      <c r="E48" s="334"/>
      <c r="F48" s="334"/>
      <c r="G48" s="621"/>
      <c r="H48" s="621"/>
      <c r="I48" s="622"/>
      <c r="J48" s="423"/>
      <c r="K48" s="388"/>
      <c r="L48" s="389"/>
      <c r="M48" s="389"/>
      <c r="N48" s="410"/>
      <c r="O48" s="410"/>
      <c r="P48" s="411"/>
    </row>
    <row r="49" spans="1:16" x14ac:dyDescent="0.45">
      <c r="A49" s="267" t="s">
        <v>395</v>
      </c>
      <c r="B49" s="318" t="s">
        <v>396</v>
      </c>
      <c r="C49" s="547">
        <f>SUM(C34,C39,C41:C47)</f>
        <v>0</v>
      </c>
      <c r="D49" s="447">
        <f t="shared" ref="D49:F49" si="25">SUM(D34,D39,D41:D47)</f>
        <v>0</v>
      </c>
      <c r="E49" s="547">
        <f t="shared" si="25"/>
        <v>0</v>
      </c>
      <c r="F49" s="445">
        <f t="shared" si="25"/>
        <v>0</v>
      </c>
      <c r="G49" s="762">
        <v>0</v>
      </c>
      <c r="H49" s="762">
        <v>0</v>
      </c>
      <c r="I49" s="763">
        <v>0</v>
      </c>
      <c r="J49" s="423"/>
      <c r="K49" s="430">
        <f t="shared" ref="K49:P49" si="26">IF(AND(C49=0,D49=0),0,IF(AND(C49=0,D49&gt;0),1,IF(AND(C49=0,D49&lt;0),-1,(D49-C49)/ABS(C49))))</f>
        <v>0</v>
      </c>
      <c r="L49" s="431">
        <f t="shared" si="26"/>
        <v>0</v>
      </c>
      <c r="M49" s="431">
        <f t="shared" si="26"/>
        <v>0</v>
      </c>
      <c r="N49" s="431">
        <f t="shared" si="26"/>
        <v>0</v>
      </c>
      <c r="O49" s="431">
        <f t="shared" si="26"/>
        <v>0</v>
      </c>
      <c r="P49" s="432">
        <f t="shared" si="26"/>
        <v>0</v>
      </c>
    </row>
    <row r="50" spans="1:16" x14ac:dyDescent="0.45">
      <c r="A50" s="273"/>
      <c r="B50" s="319"/>
      <c r="C50" s="334"/>
      <c r="D50" s="334"/>
      <c r="E50" s="334"/>
      <c r="F50" s="334"/>
      <c r="G50" s="624"/>
      <c r="H50" s="624"/>
      <c r="I50" s="625"/>
      <c r="J50" s="423"/>
      <c r="K50" s="370"/>
      <c r="L50" s="371"/>
      <c r="M50" s="371"/>
      <c r="N50" s="371"/>
      <c r="O50" s="371"/>
      <c r="P50" s="372"/>
    </row>
    <row r="51" spans="1:16" x14ac:dyDescent="0.45">
      <c r="A51" s="274">
        <v>5</v>
      </c>
      <c r="B51" s="335" t="s">
        <v>158</v>
      </c>
      <c r="C51" s="197">
        <v>0</v>
      </c>
      <c r="D51" s="198">
        <v>0</v>
      </c>
      <c r="E51" s="197">
        <v>0</v>
      </c>
      <c r="F51" s="623">
        <v>0</v>
      </c>
      <c r="G51" s="812"/>
      <c r="H51" s="813"/>
      <c r="I51" s="726"/>
      <c r="K51" s="307">
        <f t="shared" ref="K51:M51" si="27">IF(AND(C51=0,D51=0),0,IF(AND(C51=0,D51&gt;0),1,IF(AND(C51=0,D51&lt;0),-1,(D51-C51)/ABS(C51))))</f>
        <v>0</v>
      </c>
      <c r="L51" s="308">
        <f t="shared" si="27"/>
        <v>0</v>
      </c>
      <c r="M51" s="610">
        <f t="shared" si="27"/>
        <v>0</v>
      </c>
      <c r="N51" s="373"/>
      <c r="O51" s="374"/>
      <c r="P51" s="595"/>
    </row>
    <row r="52" spans="1:16" x14ac:dyDescent="0.45">
      <c r="A52" s="273"/>
      <c r="B52" s="336"/>
      <c r="C52" s="320"/>
      <c r="D52" s="320"/>
      <c r="E52" s="320"/>
      <c r="F52" s="320"/>
      <c r="G52" s="628"/>
      <c r="H52" s="628"/>
      <c r="I52" s="629"/>
      <c r="K52" s="370"/>
      <c r="L52" s="371"/>
      <c r="M52" s="389"/>
      <c r="N52" s="371"/>
      <c r="O52" s="371"/>
      <c r="P52" s="372"/>
    </row>
    <row r="53" spans="1:16" x14ac:dyDescent="0.45">
      <c r="A53" s="274">
        <v>6</v>
      </c>
      <c r="B53" s="335" t="s">
        <v>159</v>
      </c>
      <c r="C53" s="197">
        <v>0</v>
      </c>
      <c r="D53" s="198">
        <v>0</v>
      </c>
      <c r="E53" s="197">
        <v>0</v>
      </c>
      <c r="F53" s="623">
        <v>0</v>
      </c>
      <c r="G53" s="812"/>
      <c r="H53" s="813"/>
      <c r="I53" s="726"/>
      <c r="K53" s="307">
        <f t="shared" ref="K53:M53" si="28">IF(AND(C53=0,D53=0),0,IF(AND(C53=0,D53&gt;0),1,IF(AND(C53=0,D53&lt;0),-1,(D53-C53)/ABS(C53))))</f>
        <v>0</v>
      </c>
      <c r="L53" s="308">
        <f t="shared" si="28"/>
        <v>0</v>
      </c>
      <c r="M53" s="596">
        <f t="shared" si="28"/>
        <v>0</v>
      </c>
      <c r="N53" s="373"/>
      <c r="O53" s="374"/>
      <c r="P53" s="595"/>
    </row>
    <row r="54" spans="1:16" x14ac:dyDescent="0.45">
      <c r="A54" s="273"/>
      <c r="B54" s="336"/>
      <c r="C54" s="320"/>
      <c r="D54" s="320"/>
      <c r="E54" s="320"/>
      <c r="F54" s="320"/>
      <c r="G54" s="626"/>
      <c r="H54" s="626"/>
      <c r="I54" s="627"/>
      <c r="J54" s="423"/>
      <c r="K54" s="370"/>
      <c r="L54" s="371"/>
      <c r="M54" s="371"/>
      <c r="N54" s="371"/>
      <c r="O54" s="371"/>
      <c r="P54" s="372"/>
    </row>
    <row r="55" spans="1:16" x14ac:dyDescent="0.45">
      <c r="A55" s="267">
        <v>7</v>
      </c>
      <c r="B55" s="337" t="s">
        <v>86</v>
      </c>
      <c r="C55" s="504">
        <f>SUM(C9,C21,C27,C49,C51,C53)</f>
        <v>0</v>
      </c>
      <c r="D55" s="306">
        <f>SUM(D9,D21,D27,D49,D51,D53)</f>
        <v>0</v>
      </c>
      <c r="E55" s="504">
        <f>SUM(E9,E21,E27,E49,E51,E53)</f>
        <v>0</v>
      </c>
      <c r="F55" s="305">
        <f>SUM(F9,F21,F27,F49,F51,F53)</f>
        <v>0</v>
      </c>
      <c r="G55" s="764">
        <v>0</v>
      </c>
      <c r="H55" s="764">
        <v>0</v>
      </c>
      <c r="I55" s="763">
        <v>0</v>
      </c>
      <c r="J55" s="423"/>
      <c r="K55" s="307">
        <f t="shared" ref="K55:P55" si="29">IF(AND(C55=0,D55=0),0,IF(AND(C55=0,D55&gt;0),1,IF(AND(C55=0,D55&lt;0),-1,(D55-C55)/ABS(C55))))</f>
        <v>0</v>
      </c>
      <c r="L55" s="308">
        <f t="shared" si="29"/>
        <v>0</v>
      </c>
      <c r="M55" s="308">
        <f t="shared" si="29"/>
        <v>0</v>
      </c>
      <c r="N55" s="308">
        <f t="shared" si="29"/>
        <v>0</v>
      </c>
      <c r="O55" s="308">
        <f t="shared" si="29"/>
        <v>0</v>
      </c>
      <c r="P55" s="367">
        <f t="shared" si="29"/>
        <v>0</v>
      </c>
    </row>
    <row r="56" spans="1:16" x14ac:dyDescent="0.45">
      <c r="A56" s="1"/>
      <c r="B56" s="1"/>
    </row>
  </sheetData>
  <sheetProtection formatCells="0" sort="0" autoFilter="0"/>
  <mergeCells count="10">
    <mergeCell ref="C4:D4"/>
    <mergeCell ref="E4:I4"/>
    <mergeCell ref="K5:P5"/>
    <mergeCell ref="K6:K7"/>
    <mergeCell ref="K4:P4"/>
    <mergeCell ref="L6:L7"/>
    <mergeCell ref="M6:M7"/>
    <mergeCell ref="N6:N7"/>
    <mergeCell ref="O6:O7"/>
    <mergeCell ref="P6:P7"/>
  </mergeCells>
  <phoneticPr fontId="28" type="noConversion"/>
  <dataValidations count="1">
    <dataValidation allowBlank="1" showErrorMessage="1" promptTitle="New row" prompt="This row has been added to the template and was not present last year, so has not been prefilled. Please complete this cell and adjust other cells as appropriate, if necessary." sqref="C20" xr:uid="{1AB435A5-A706-4D02-813F-9F5579EBB368}"/>
  </dataValidations>
  <pageMargins left="0.70866141732283472" right="0.70866141732283472" top="0.74803149606299213" bottom="0.74803149606299213" header="0.31496062992125984" footer="0.31496062992125984"/>
  <pageSetup paperSize="9" scale="62" fitToHeight="0" orientation="landscape" r:id="rId1"/>
  <rowBreaks count="1" manualBreakCount="1">
    <brk id="28"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dimension ref="A1:Y70"/>
  <sheetViews>
    <sheetView showGridLines="0" zoomScaleNormal="100" workbookViewId="0">
      <pane xSplit="2" ySplit="7" topLeftCell="C8" activePane="bottomRight" state="frozen"/>
      <selection pane="topRight" activeCell="D109" sqref="D109"/>
      <selection pane="bottomLeft" activeCell="D109" sqref="D109"/>
      <selection pane="bottomRight"/>
    </sheetView>
  </sheetViews>
  <sheetFormatPr defaultColWidth="9" defaultRowHeight="12.75" x14ac:dyDescent="0.35"/>
  <cols>
    <col min="1" max="1" width="5.86328125" style="2" customWidth="1"/>
    <col min="2" max="2" width="58" style="1" customWidth="1"/>
    <col min="3" max="3" width="13.59765625" style="1" customWidth="1"/>
    <col min="4" max="4" width="11.265625" style="1" customWidth="1"/>
    <col min="5" max="5" width="12" style="1" customWidth="1"/>
    <col min="6" max="6" width="11.59765625" style="1" customWidth="1"/>
    <col min="7" max="8" width="11" style="1" customWidth="1"/>
    <col min="9" max="9" width="12.73046875" style="1" customWidth="1"/>
    <col min="10" max="10" width="11.265625" style="1" customWidth="1"/>
    <col min="11" max="11" width="10.86328125" style="1" customWidth="1"/>
    <col min="12" max="12" width="12.59765625" style="1" customWidth="1"/>
    <col min="13" max="13" width="11.265625" style="1" customWidth="1"/>
    <col min="14" max="14" width="12.86328125" style="1" customWidth="1"/>
    <col min="15" max="15" width="17" style="1" customWidth="1"/>
    <col min="16" max="16" width="14.59765625" style="1" customWidth="1"/>
    <col min="17" max="18" width="12.265625" style="1" customWidth="1"/>
    <col min="19" max="19" width="11.86328125" style="1" customWidth="1"/>
    <col min="20" max="20" width="13.265625" style="1" customWidth="1"/>
    <col min="21" max="21" width="12.59765625" style="1" customWidth="1"/>
    <col min="22" max="22" width="11" style="1" customWidth="1"/>
    <col min="23" max="23" width="12.265625" style="1" customWidth="1"/>
    <col min="24" max="24" width="13" style="1" customWidth="1"/>
    <col min="25" max="25" width="11" style="1" customWidth="1"/>
    <col min="26" max="16384" width="9" style="1"/>
  </cols>
  <sheetData>
    <row r="1" spans="1:25" customFormat="1" ht="15.75" customHeight="1" x14ac:dyDescent="0.45">
      <c r="A1" s="1474" t="s">
        <v>34</v>
      </c>
      <c r="B1" s="1474"/>
      <c r="C1" s="841"/>
      <c r="D1" s="841"/>
      <c r="E1" s="841"/>
      <c r="F1" s="841"/>
      <c r="G1" s="841"/>
      <c r="H1" s="841"/>
      <c r="I1" s="1247"/>
      <c r="J1" s="1247"/>
      <c r="K1" s="1247"/>
      <c r="L1" s="1247"/>
    </row>
    <row r="2" spans="1:25" customFormat="1" ht="14.25" x14ac:dyDescent="0.45">
      <c r="A2" s="1473" t="s">
        <v>35</v>
      </c>
      <c r="B2" s="1472"/>
      <c r="C2" s="841"/>
      <c r="D2" s="841"/>
      <c r="E2" s="841"/>
      <c r="F2" s="841"/>
      <c r="G2" s="841"/>
      <c r="H2" s="841"/>
      <c r="I2" s="1248"/>
      <c r="J2" s="1248"/>
      <c r="K2" s="1247"/>
      <c r="L2" s="1247"/>
    </row>
    <row r="3" spans="1:25" customFormat="1" ht="14.25" x14ac:dyDescent="0.45">
      <c r="A3" s="1473"/>
      <c r="B3" s="1472"/>
      <c r="C3" s="841"/>
      <c r="D3" s="841"/>
      <c r="E3" s="841"/>
      <c r="F3" s="841"/>
      <c r="G3" s="841"/>
      <c r="H3" s="841"/>
      <c r="I3" s="1248"/>
      <c r="J3" s="1248"/>
      <c r="K3" s="1247"/>
      <c r="L3" s="1247"/>
    </row>
    <row r="4" spans="1:25" ht="15.75" customHeight="1" x14ac:dyDescent="0.35">
      <c r="A4" s="1559" t="s">
        <v>397</v>
      </c>
      <c r="B4" s="1559"/>
      <c r="C4" s="1560" t="s">
        <v>398</v>
      </c>
      <c r="D4" s="1560"/>
      <c r="E4" s="1560"/>
      <c r="F4" s="1560"/>
      <c r="G4" s="1560"/>
      <c r="H4" s="1560"/>
      <c r="I4" s="1560"/>
      <c r="J4" s="1560"/>
      <c r="K4" s="1560"/>
      <c r="L4" s="1560"/>
      <c r="M4" s="1560" t="s">
        <v>398</v>
      </c>
      <c r="N4" s="1560"/>
      <c r="O4" s="1560"/>
      <c r="P4" s="1560"/>
      <c r="Q4" s="1560"/>
      <c r="R4" s="1560"/>
      <c r="S4" s="1560"/>
      <c r="T4" s="1560"/>
      <c r="U4" s="1560"/>
      <c r="V4" s="1560"/>
      <c r="W4" s="1560"/>
      <c r="X4" s="1560"/>
      <c r="Y4" s="1560"/>
    </row>
    <row r="5" spans="1:25" ht="30.75" customHeight="1" x14ac:dyDescent="0.4">
      <c r="A5" s="1559"/>
      <c r="B5" s="1559"/>
      <c r="C5" s="1561" t="s">
        <v>399</v>
      </c>
      <c r="D5" s="1561"/>
      <c r="E5" s="1561"/>
      <c r="F5" s="1561"/>
      <c r="G5" s="1561"/>
      <c r="H5" s="1561"/>
      <c r="I5" s="1561"/>
      <c r="J5" s="1561"/>
      <c r="K5" s="1561"/>
      <c r="L5" s="1561"/>
      <c r="M5" s="21">
        <v>2</v>
      </c>
      <c r="N5" s="21">
        <v>3</v>
      </c>
      <c r="O5" s="21">
        <v>4</v>
      </c>
      <c r="P5" s="21">
        <v>5</v>
      </c>
      <c r="Q5" s="21">
        <v>6</v>
      </c>
      <c r="R5" s="21">
        <v>7</v>
      </c>
      <c r="S5" s="21">
        <v>8</v>
      </c>
      <c r="T5" s="21">
        <v>9</v>
      </c>
      <c r="U5" s="21">
        <v>10</v>
      </c>
      <c r="V5" s="21">
        <v>11</v>
      </c>
      <c r="W5" s="21">
        <v>12</v>
      </c>
      <c r="X5" s="21">
        <v>13</v>
      </c>
      <c r="Y5" s="48">
        <v>14</v>
      </c>
    </row>
    <row r="6" spans="1:25" ht="13.5" x14ac:dyDescent="0.4">
      <c r="A6" s="46"/>
      <c r="B6" s="22"/>
      <c r="C6" s="53" t="s">
        <v>115</v>
      </c>
      <c r="D6" s="53" t="s">
        <v>118</v>
      </c>
      <c r="E6" s="53" t="s">
        <v>83</v>
      </c>
      <c r="F6" s="53" t="s">
        <v>122</v>
      </c>
      <c r="G6" s="53" t="s">
        <v>124</v>
      </c>
      <c r="H6" s="53" t="s">
        <v>126</v>
      </c>
      <c r="I6" s="53" t="s">
        <v>85</v>
      </c>
      <c r="J6" s="54" t="s">
        <v>129</v>
      </c>
      <c r="K6" s="53" t="s">
        <v>131</v>
      </c>
      <c r="L6" s="53" t="s">
        <v>133</v>
      </c>
      <c r="M6" s="49"/>
      <c r="N6" s="49"/>
      <c r="O6" s="49"/>
      <c r="P6" s="49"/>
      <c r="Q6" s="49"/>
      <c r="R6" s="49"/>
      <c r="S6" s="49"/>
      <c r="T6" s="49"/>
      <c r="U6" s="49"/>
      <c r="V6" s="49"/>
      <c r="W6" s="49"/>
      <c r="X6" s="49"/>
      <c r="Y6" s="50"/>
    </row>
    <row r="7" spans="1:25" ht="92.25" x14ac:dyDescent="0.4">
      <c r="A7" s="46"/>
      <c r="B7" s="22"/>
      <c r="C7" s="127" t="s">
        <v>400</v>
      </c>
      <c r="D7" s="127" t="s">
        <v>401</v>
      </c>
      <c r="E7" s="127" t="s">
        <v>402</v>
      </c>
      <c r="F7" s="127" t="s">
        <v>403</v>
      </c>
      <c r="G7" s="127" t="s">
        <v>404</v>
      </c>
      <c r="H7" s="127" t="s">
        <v>405</v>
      </c>
      <c r="I7" s="127" t="s">
        <v>406</v>
      </c>
      <c r="J7" s="127" t="s">
        <v>407</v>
      </c>
      <c r="K7" s="127" t="s">
        <v>408</v>
      </c>
      <c r="L7" s="127" t="s">
        <v>409</v>
      </c>
      <c r="M7" s="51" t="s">
        <v>410</v>
      </c>
      <c r="N7" s="51" t="s">
        <v>411</v>
      </c>
      <c r="O7" s="51" t="s">
        <v>412</v>
      </c>
      <c r="P7" s="51" t="s">
        <v>413</v>
      </c>
      <c r="Q7" s="51" t="s">
        <v>414</v>
      </c>
      <c r="R7" s="51" t="s">
        <v>415</v>
      </c>
      <c r="S7" s="51" t="s">
        <v>416</v>
      </c>
      <c r="T7" s="51" t="s">
        <v>417</v>
      </c>
      <c r="U7" s="51" t="s">
        <v>418</v>
      </c>
      <c r="V7" s="51" t="s">
        <v>419</v>
      </c>
      <c r="W7" s="51" t="s">
        <v>420</v>
      </c>
      <c r="X7" s="51" t="s">
        <v>421</v>
      </c>
      <c r="Y7" s="52" t="s">
        <v>409</v>
      </c>
    </row>
    <row r="8" spans="1:25" ht="15" customHeight="1" x14ac:dyDescent="0.35">
      <c r="A8" s="45">
        <v>1</v>
      </c>
      <c r="B8" s="906" t="s">
        <v>422</v>
      </c>
      <c r="C8" s="911" t="s">
        <v>81</v>
      </c>
      <c r="D8" s="911" t="s">
        <v>81</v>
      </c>
      <c r="E8" s="911" t="s">
        <v>81</v>
      </c>
      <c r="F8" s="911" t="s">
        <v>81</v>
      </c>
      <c r="G8" s="911" t="s">
        <v>81</v>
      </c>
      <c r="H8" s="911" t="s">
        <v>81</v>
      </c>
      <c r="I8" s="911" t="s">
        <v>81</v>
      </c>
      <c r="J8" s="911" t="s">
        <v>81</v>
      </c>
      <c r="K8" s="911" t="s">
        <v>81</v>
      </c>
      <c r="L8" s="911" t="s">
        <v>81</v>
      </c>
      <c r="M8" s="911" t="s">
        <v>81</v>
      </c>
      <c r="N8" s="911" t="s">
        <v>81</v>
      </c>
      <c r="O8" s="911" t="s">
        <v>81</v>
      </c>
      <c r="P8" s="911" t="s">
        <v>81</v>
      </c>
      <c r="Q8" s="911" t="s">
        <v>81</v>
      </c>
      <c r="R8" s="911" t="s">
        <v>81</v>
      </c>
      <c r="S8" s="911" t="s">
        <v>81</v>
      </c>
      <c r="T8" s="911" t="s">
        <v>81</v>
      </c>
      <c r="U8" s="911" t="s">
        <v>81</v>
      </c>
      <c r="V8" s="911" t="s">
        <v>81</v>
      </c>
      <c r="W8" s="911" t="s">
        <v>81</v>
      </c>
      <c r="X8" s="911" t="s">
        <v>81</v>
      </c>
      <c r="Y8" s="912" t="s">
        <v>81</v>
      </c>
    </row>
    <row r="9" spans="1:25" ht="15" customHeight="1" x14ac:dyDescent="0.35">
      <c r="A9" s="59" t="s">
        <v>115</v>
      </c>
      <c r="B9" s="1088" t="s">
        <v>423</v>
      </c>
      <c r="C9" s="913">
        <v>0</v>
      </c>
      <c r="D9" s="914">
        <v>0</v>
      </c>
      <c r="E9" s="914">
        <v>0</v>
      </c>
      <c r="F9" s="914">
        <v>0</v>
      </c>
      <c r="G9" s="914">
        <v>0</v>
      </c>
      <c r="H9" s="914">
        <v>0</v>
      </c>
      <c r="I9" s="914">
        <v>0</v>
      </c>
      <c r="J9" s="914">
        <v>0</v>
      </c>
      <c r="K9" s="914">
        <v>0</v>
      </c>
      <c r="L9" s="915">
        <f t="shared" ref="L9:L53" si="0">SUM(C9:K9)</f>
        <v>0</v>
      </c>
      <c r="M9" s="916">
        <v>0</v>
      </c>
      <c r="N9" s="916">
        <v>0</v>
      </c>
      <c r="O9" s="916">
        <v>0</v>
      </c>
      <c r="P9" s="916">
        <v>0</v>
      </c>
      <c r="Q9" s="916">
        <v>0</v>
      </c>
      <c r="R9" s="916">
        <v>0</v>
      </c>
      <c r="S9" s="916">
        <v>0</v>
      </c>
      <c r="T9" s="916">
        <v>0</v>
      </c>
      <c r="U9" s="916">
        <v>0</v>
      </c>
      <c r="V9" s="916">
        <v>0</v>
      </c>
      <c r="W9" s="916">
        <v>0</v>
      </c>
      <c r="X9" s="916">
        <v>0</v>
      </c>
      <c r="Y9" s="351">
        <f t="shared" ref="Y9:Y53" si="1">SUM(L9:X9)</f>
        <v>0</v>
      </c>
    </row>
    <row r="10" spans="1:25" ht="15" customHeight="1" x14ac:dyDescent="0.35">
      <c r="A10" s="60" t="s">
        <v>118</v>
      </c>
      <c r="B10" s="1331" t="s">
        <v>424</v>
      </c>
      <c r="C10" s="917">
        <v>0</v>
      </c>
      <c r="D10" s="918">
        <v>0</v>
      </c>
      <c r="E10" s="918">
        <v>0</v>
      </c>
      <c r="F10" s="918">
        <v>0</v>
      </c>
      <c r="G10" s="918">
        <v>0</v>
      </c>
      <c r="H10" s="918">
        <v>0</v>
      </c>
      <c r="I10" s="918">
        <v>0</v>
      </c>
      <c r="J10" s="918">
        <v>0</v>
      </c>
      <c r="K10" s="918">
        <v>0</v>
      </c>
      <c r="L10" s="919">
        <f t="shared" si="0"/>
        <v>0</v>
      </c>
      <c r="M10" s="920">
        <v>0</v>
      </c>
      <c r="N10" s="920">
        <v>0</v>
      </c>
      <c r="O10" s="920">
        <v>0</v>
      </c>
      <c r="P10" s="920">
        <v>0</v>
      </c>
      <c r="Q10" s="920">
        <v>0</v>
      </c>
      <c r="R10" s="920">
        <v>0</v>
      </c>
      <c r="S10" s="920">
        <v>0</v>
      </c>
      <c r="T10" s="920">
        <v>0</v>
      </c>
      <c r="U10" s="920">
        <v>0</v>
      </c>
      <c r="V10" s="920">
        <v>0</v>
      </c>
      <c r="W10" s="920">
        <v>0</v>
      </c>
      <c r="X10" s="920">
        <v>0</v>
      </c>
      <c r="Y10" s="349">
        <f t="shared" si="1"/>
        <v>0</v>
      </c>
    </row>
    <row r="11" spans="1:25" ht="15" customHeight="1" x14ac:dyDescent="0.35">
      <c r="A11" s="60" t="s">
        <v>83</v>
      </c>
      <c r="B11" s="1331" t="s">
        <v>425</v>
      </c>
      <c r="C11" s="917">
        <v>0</v>
      </c>
      <c r="D11" s="918">
        <v>0</v>
      </c>
      <c r="E11" s="918">
        <v>0</v>
      </c>
      <c r="F11" s="918">
        <v>0</v>
      </c>
      <c r="G11" s="918">
        <v>0</v>
      </c>
      <c r="H11" s="918">
        <v>0</v>
      </c>
      <c r="I11" s="918">
        <v>0</v>
      </c>
      <c r="J11" s="918">
        <v>0</v>
      </c>
      <c r="K11" s="918">
        <v>0</v>
      </c>
      <c r="L11" s="919">
        <f t="shared" si="0"/>
        <v>0</v>
      </c>
      <c r="M11" s="920">
        <v>0</v>
      </c>
      <c r="N11" s="920">
        <v>0</v>
      </c>
      <c r="O11" s="920">
        <v>0</v>
      </c>
      <c r="P11" s="920">
        <v>0</v>
      </c>
      <c r="Q11" s="920">
        <v>0</v>
      </c>
      <c r="R11" s="920">
        <v>0</v>
      </c>
      <c r="S11" s="920">
        <v>0</v>
      </c>
      <c r="T11" s="920">
        <v>0</v>
      </c>
      <c r="U11" s="920">
        <v>0</v>
      </c>
      <c r="V11" s="920">
        <v>0</v>
      </c>
      <c r="W11" s="920">
        <v>0</v>
      </c>
      <c r="X11" s="920">
        <v>0</v>
      </c>
      <c r="Y11" s="349">
        <f t="shared" si="1"/>
        <v>0</v>
      </c>
    </row>
    <row r="12" spans="1:25" ht="15" customHeight="1" x14ac:dyDescent="0.35">
      <c r="A12" s="60" t="s">
        <v>122</v>
      </c>
      <c r="B12" s="1331" t="s">
        <v>426</v>
      </c>
      <c r="C12" s="917">
        <v>0</v>
      </c>
      <c r="D12" s="918">
        <v>0</v>
      </c>
      <c r="E12" s="918">
        <v>0</v>
      </c>
      <c r="F12" s="918">
        <v>0</v>
      </c>
      <c r="G12" s="918">
        <v>0</v>
      </c>
      <c r="H12" s="918">
        <v>0</v>
      </c>
      <c r="I12" s="918">
        <v>0</v>
      </c>
      <c r="J12" s="918">
        <v>0</v>
      </c>
      <c r="K12" s="918">
        <v>0</v>
      </c>
      <c r="L12" s="919">
        <f t="shared" si="0"/>
        <v>0</v>
      </c>
      <c r="M12" s="920">
        <v>0</v>
      </c>
      <c r="N12" s="920">
        <v>0</v>
      </c>
      <c r="O12" s="920">
        <v>0</v>
      </c>
      <c r="P12" s="920">
        <v>0</v>
      </c>
      <c r="Q12" s="920">
        <v>0</v>
      </c>
      <c r="R12" s="920">
        <v>0</v>
      </c>
      <c r="S12" s="920">
        <v>0</v>
      </c>
      <c r="T12" s="920">
        <v>0</v>
      </c>
      <c r="U12" s="920">
        <v>0</v>
      </c>
      <c r="V12" s="920">
        <v>0</v>
      </c>
      <c r="W12" s="920">
        <v>0</v>
      </c>
      <c r="X12" s="920">
        <v>0</v>
      </c>
      <c r="Y12" s="349">
        <f t="shared" si="1"/>
        <v>0</v>
      </c>
    </row>
    <row r="13" spans="1:25" ht="15" customHeight="1" x14ac:dyDescent="0.35">
      <c r="A13" s="60" t="s">
        <v>124</v>
      </c>
      <c r="B13" s="1331" t="s">
        <v>427</v>
      </c>
      <c r="C13" s="917">
        <v>0</v>
      </c>
      <c r="D13" s="918">
        <v>0</v>
      </c>
      <c r="E13" s="918">
        <v>0</v>
      </c>
      <c r="F13" s="918">
        <v>0</v>
      </c>
      <c r="G13" s="918">
        <v>0</v>
      </c>
      <c r="H13" s="918">
        <v>0</v>
      </c>
      <c r="I13" s="918">
        <v>0</v>
      </c>
      <c r="J13" s="918">
        <v>0</v>
      </c>
      <c r="K13" s="918">
        <v>0</v>
      </c>
      <c r="L13" s="919">
        <f t="shared" si="0"/>
        <v>0</v>
      </c>
      <c r="M13" s="920">
        <v>0</v>
      </c>
      <c r="N13" s="920">
        <v>0</v>
      </c>
      <c r="O13" s="920">
        <v>0</v>
      </c>
      <c r="P13" s="920">
        <v>0</v>
      </c>
      <c r="Q13" s="920">
        <v>0</v>
      </c>
      <c r="R13" s="920">
        <v>0</v>
      </c>
      <c r="S13" s="920">
        <v>0</v>
      </c>
      <c r="T13" s="920">
        <v>0</v>
      </c>
      <c r="U13" s="920">
        <v>0</v>
      </c>
      <c r="V13" s="920">
        <v>0</v>
      </c>
      <c r="W13" s="920">
        <v>0</v>
      </c>
      <c r="X13" s="920">
        <v>0</v>
      </c>
      <c r="Y13" s="349">
        <f t="shared" si="1"/>
        <v>0</v>
      </c>
    </row>
    <row r="14" spans="1:25" ht="15" customHeight="1" x14ac:dyDescent="0.35">
      <c r="A14" s="60" t="s">
        <v>126</v>
      </c>
      <c r="B14" s="1331" t="s">
        <v>428</v>
      </c>
      <c r="C14" s="917">
        <v>0</v>
      </c>
      <c r="D14" s="918">
        <v>0</v>
      </c>
      <c r="E14" s="918">
        <v>0</v>
      </c>
      <c r="F14" s="918">
        <v>0</v>
      </c>
      <c r="G14" s="918">
        <v>0</v>
      </c>
      <c r="H14" s="918">
        <v>0</v>
      </c>
      <c r="I14" s="918">
        <v>0</v>
      </c>
      <c r="J14" s="918">
        <v>0</v>
      </c>
      <c r="K14" s="918">
        <v>0</v>
      </c>
      <c r="L14" s="919">
        <f t="shared" si="0"/>
        <v>0</v>
      </c>
      <c r="M14" s="920">
        <v>0</v>
      </c>
      <c r="N14" s="920">
        <v>0</v>
      </c>
      <c r="O14" s="920">
        <v>0</v>
      </c>
      <c r="P14" s="920">
        <v>0</v>
      </c>
      <c r="Q14" s="920">
        <v>0</v>
      </c>
      <c r="R14" s="920">
        <v>0</v>
      </c>
      <c r="S14" s="920">
        <v>0</v>
      </c>
      <c r="T14" s="920">
        <v>0</v>
      </c>
      <c r="U14" s="920">
        <v>0</v>
      </c>
      <c r="V14" s="920">
        <v>0</v>
      </c>
      <c r="W14" s="920">
        <v>0</v>
      </c>
      <c r="X14" s="920">
        <v>0</v>
      </c>
      <c r="Y14" s="349">
        <f t="shared" si="1"/>
        <v>0</v>
      </c>
    </row>
    <row r="15" spans="1:25" ht="15" customHeight="1" x14ac:dyDescent="0.35">
      <c r="A15" s="60" t="s">
        <v>85</v>
      </c>
      <c r="B15" s="1331" t="s">
        <v>429</v>
      </c>
      <c r="C15" s="917">
        <v>0</v>
      </c>
      <c r="D15" s="918">
        <v>0</v>
      </c>
      <c r="E15" s="918">
        <v>0</v>
      </c>
      <c r="F15" s="918">
        <v>0</v>
      </c>
      <c r="G15" s="918">
        <v>0</v>
      </c>
      <c r="H15" s="918">
        <v>0</v>
      </c>
      <c r="I15" s="918">
        <v>0</v>
      </c>
      <c r="J15" s="918">
        <v>0</v>
      </c>
      <c r="K15" s="918">
        <v>0</v>
      </c>
      <c r="L15" s="919">
        <f t="shared" si="0"/>
        <v>0</v>
      </c>
      <c r="M15" s="920">
        <v>0</v>
      </c>
      <c r="N15" s="920">
        <v>0</v>
      </c>
      <c r="O15" s="920">
        <v>0</v>
      </c>
      <c r="P15" s="920">
        <v>0</v>
      </c>
      <c r="Q15" s="920">
        <v>0</v>
      </c>
      <c r="R15" s="920">
        <v>0</v>
      </c>
      <c r="S15" s="920">
        <v>0</v>
      </c>
      <c r="T15" s="920">
        <v>0</v>
      </c>
      <c r="U15" s="920">
        <v>0</v>
      </c>
      <c r="V15" s="920">
        <v>0</v>
      </c>
      <c r="W15" s="920">
        <v>0</v>
      </c>
      <c r="X15" s="920">
        <v>0</v>
      </c>
      <c r="Y15" s="349">
        <f t="shared" si="1"/>
        <v>0</v>
      </c>
    </row>
    <row r="16" spans="1:25" ht="15" customHeight="1" x14ac:dyDescent="0.35">
      <c r="A16" s="60" t="s">
        <v>129</v>
      </c>
      <c r="B16" s="1331" t="s">
        <v>430</v>
      </c>
      <c r="C16" s="917">
        <v>0</v>
      </c>
      <c r="D16" s="918">
        <v>0</v>
      </c>
      <c r="E16" s="918">
        <v>0</v>
      </c>
      <c r="F16" s="918">
        <v>0</v>
      </c>
      <c r="G16" s="918">
        <v>0</v>
      </c>
      <c r="H16" s="918">
        <v>0</v>
      </c>
      <c r="I16" s="918">
        <v>0</v>
      </c>
      <c r="J16" s="918">
        <v>0</v>
      </c>
      <c r="K16" s="918">
        <v>0</v>
      </c>
      <c r="L16" s="919">
        <f t="shared" si="0"/>
        <v>0</v>
      </c>
      <c r="M16" s="920">
        <v>0</v>
      </c>
      <c r="N16" s="920">
        <v>0</v>
      </c>
      <c r="O16" s="920">
        <v>0</v>
      </c>
      <c r="P16" s="920">
        <v>0</v>
      </c>
      <c r="Q16" s="920">
        <v>0</v>
      </c>
      <c r="R16" s="920">
        <v>0</v>
      </c>
      <c r="S16" s="920">
        <v>0</v>
      </c>
      <c r="T16" s="920">
        <v>0</v>
      </c>
      <c r="U16" s="920">
        <v>0</v>
      </c>
      <c r="V16" s="920">
        <v>0</v>
      </c>
      <c r="W16" s="920">
        <v>0</v>
      </c>
      <c r="X16" s="920">
        <v>0</v>
      </c>
      <c r="Y16" s="349">
        <f t="shared" si="1"/>
        <v>0</v>
      </c>
    </row>
    <row r="17" spans="1:25" ht="15" customHeight="1" x14ac:dyDescent="0.35">
      <c r="A17" s="60" t="s">
        <v>131</v>
      </c>
      <c r="B17" s="1331" t="s">
        <v>431</v>
      </c>
      <c r="C17" s="917">
        <v>0</v>
      </c>
      <c r="D17" s="918">
        <v>0</v>
      </c>
      <c r="E17" s="918">
        <v>0</v>
      </c>
      <c r="F17" s="918">
        <v>0</v>
      </c>
      <c r="G17" s="918">
        <v>0</v>
      </c>
      <c r="H17" s="918">
        <v>0</v>
      </c>
      <c r="I17" s="918">
        <v>0</v>
      </c>
      <c r="J17" s="918">
        <v>0</v>
      </c>
      <c r="K17" s="918">
        <v>0</v>
      </c>
      <c r="L17" s="919">
        <f t="shared" si="0"/>
        <v>0</v>
      </c>
      <c r="M17" s="920">
        <v>0</v>
      </c>
      <c r="N17" s="920">
        <v>0</v>
      </c>
      <c r="O17" s="920">
        <v>0</v>
      </c>
      <c r="P17" s="920">
        <v>0</v>
      </c>
      <c r="Q17" s="920">
        <v>0</v>
      </c>
      <c r="R17" s="920">
        <v>0</v>
      </c>
      <c r="S17" s="920">
        <v>0</v>
      </c>
      <c r="T17" s="920">
        <v>0</v>
      </c>
      <c r="U17" s="920">
        <v>0</v>
      </c>
      <c r="V17" s="920">
        <v>0</v>
      </c>
      <c r="W17" s="920">
        <v>0</v>
      </c>
      <c r="X17" s="920">
        <v>0</v>
      </c>
      <c r="Y17" s="349">
        <f t="shared" si="1"/>
        <v>0</v>
      </c>
    </row>
    <row r="18" spans="1:25" ht="15" customHeight="1" x14ac:dyDescent="0.35">
      <c r="A18" s="60" t="s">
        <v>133</v>
      </c>
      <c r="B18" s="1331" t="s">
        <v>432</v>
      </c>
      <c r="C18" s="917">
        <v>0</v>
      </c>
      <c r="D18" s="918">
        <v>0</v>
      </c>
      <c r="E18" s="918">
        <v>0</v>
      </c>
      <c r="F18" s="918">
        <v>0</v>
      </c>
      <c r="G18" s="918">
        <v>0</v>
      </c>
      <c r="H18" s="918">
        <v>0</v>
      </c>
      <c r="I18" s="918">
        <v>0</v>
      </c>
      <c r="J18" s="918">
        <v>0</v>
      </c>
      <c r="K18" s="918">
        <v>0</v>
      </c>
      <c r="L18" s="919">
        <f t="shared" si="0"/>
        <v>0</v>
      </c>
      <c r="M18" s="920">
        <v>0</v>
      </c>
      <c r="N18" s="920">
        <v>0</v>
      </c>
      <c r="O18" s="920">
        <v>0</v>
      </c>
      <c r="P18" s="920">
        <v>0</v>
      </c>
      <c r="Q18" s="920">
        <v>0</v>
      </c>
      <c r="R18" s="920">
        <v>0</v>
      </c>
      <c r="S18" s="920">
        <v>0</v>
      </c>
      <c r="T18" s="920">
        <v>0</v>
      </c>
      <c r="U18" s="920">
        <v>0</v>
      </c>
      <c r="V18" s="920">
        <v>0</v>
      </c>
      <c r="W18" s="920">
        <v>0</v>
      </c>
      <c r="X18" s="920">
        <v>0</v>
      </c>
      <c r="Y18" s="349">
        <f t="shared" si="1"/>
        <v>0</v>
      </c>
    </row>
    <row r="19" spans="1:25" ht="15" customHeight="1" x14ac:dyDescent="0.35">
      <c r="A19" s="60" t="s">
        <v>135</v>
      </c>
      <c r="B19" s="1331" t="s">
        <v>433</v>
      </c>
      <c r="C19" s="917">
        <v>0</v>
      </c>
      <c r="D19" s="918">
        <v>0</v>
      </c>
      <c r="E19" s="918">
        <v>0</v>
      </c>
      <c r="F19" s="918">
        <v>0</v>
      </c>
      <c r="G19" s="918">
        <v>0</v>
      </c>
      <c r="H19" s="918">
        <v>0</v>
      </c>
      <c r="I19" s="918">
        <v>0</v>
      </c>
      <c r="J19" s="918">
        <v>0</v>
      </c>
      <c r="K19" s="918">
        <v>0</v>
      </c>
      <c r="L19" s="919">
        <f t="shared" si="0"/>
        <v>0</v>
      </c>
      <c r="M19" s="920">
        <v>0</v>
      </c>
      <c r="N19" s="920">
        <v>0</v>
      </c>
      <c r="O19" s="920">
        <v>0</v>
      </c>
      <c r="P19" s="920">
        <v>0</v>
      </c>
      <c r="Q19" s="920">
        <v>0</v>
      </c>
      <c r="R19" s="920">
        <v>0</v>
      </c>
      <c r="S19" s="920">
        <v>0</v>
      </c>
      <c r="T19" s="920">
        <v>0</v>
      </c>
      <c r="U19" s="920">
        <v>0</v>
      </c>
      <c r="V19" s="920">
        <v>0</v>
      </c>
      <c r="W19" s="920">
        <v>0</v>
      </c>
      <c r="X19" s="920">
        <v>0</v>
      </c>
      <c r="Y19" s="349">
        <f t="shared" si="1"/>
        <v>0</v>
      </c>
    </row>
    <row r="20" spans="1:25" ht="15" customHeight="1" x14ac:dyDescent="0.35">
      <c r="A20" s="60" t="s">
        <v>137</v>
      </c>
      <c r="B20" s="1331" t="s">
        <v>434</v>
      </c>
      <c r="C20" s="917">
        <v>0</v>
      </c>
      <c r="D20" s="918">
        <v>0</v>
      </c>
      <c r="E20" s="918">
        <v>0</v>
      </c>
      <c r="F20" s="918">
        <v>0</v>
      </c>
      <c r="G20" s="918">
        <v>0</v>
      </c>
      <c r="H20" s="918">
        <v>0</v>
      </c>
      <c r="I20" s="918">
        <v>0</v>
      </c>
      <c r="J20" s="918">
        <v>0</v>
      </c>
      <c r="K20" s="918">
        <v>0</v>
      </c>
      <c r="L20" s="919">
        <f t="shared" si="0"/>
        <v>0</v>
      </c>
      <c r="M20" s="920">
        <v>0</v>
      </c>
      <c r="N20" s="920">
        <v>0</v>
      </c>
      <c r="O20" s="920">
        <v>0</v>
      </c>
      <c r="P20" s="920">
        <v>0</v>
      </c>
      <c r="Q20" s="920">
        <v>0</v>
      </c>
      <c r="R20" s="920">
        <v>0</v>
      </c>
      <c r="S20" s="920">
        <v>0</v>
      </c>
      <c r="T20" s="920">
        <v>0</v>
      </c>
      <c r="U20" s="920">
        <v>0</v>
      </c>
      <c r="V20" s="920">
        <v>0</v>
      </c>
      <c r="W20" s="920">
        <v>0</v>
      </c>
      <c r="X20" s="920">
        <v>0</v>
      </c>
      <c r="Y20" s="349">
        <f t="shared" si="1"/>
        <v>0</v>
      </c>
    </row>
    <row r="21" spans="1:25" ht="15" customHeight="1" x14ac:dyDescent="0.35">
      <c r="A21" s="60" t="s">
        <v>435</v>
      </c>
      <c r="B21" s="1331" t="s">
        <v>436</v>
      </c>
      <c r="C21" s="917">
        <v>0</v>
      </c>
      <c r="D21" s="918">
        <v>0</v>
      </c>
      <c r="E21" s="918">
        <v>0</v>
      </c>
      <c r="F21" s="918">
        <v>0</v>
      </c>
      <c r="G21" s="918">
        <v>0</v>
      </c>
      <c r="H21" s="918">
        <v>0</v>
      </c>
      <c r="I21" s="918">
        <v>0</v>
      </c>
      <c r="J21" s="918">
        <v>0</v>
      </c>
      <c r="K21" s="918">
        <v>0</v>
      </c>
      <c r="L21" s="919">
        <f t="shared" si="0"/>
        <v>0</v>
      </c>
      <c r="M21" s="920">
        <v>0</v>
      </c>
      <c r="N21" s="920">
        <v>0</v>
      </c>
      <c r="O21" s="920">
        <v>0</v>
      </c>
      <c r="P21" s="920">
        <v>0</v>
      </c>
      <c r="Q21" s="920">
        <v>0</v>
      </c>
      <c r="R21" s="920">
        <v>0</v>
      </c>
      <c r="S21" s="920">
        <v>0</v>
      </c>
      <c r="T21" s="920">
        <v>0</v>
      </c>
      <c r="U21" s="920">
        <v>0</v>
      </c>
      <c r="V21" s="920">
        <v>0</v>
      </c>
      <c r="W21" s="920">
        <v>0</v>
      </c>
      <c r="X21" s="920">
        <v>0</v>
      </c>
      <c r="Y21" s="349">
        <f t="shared" si="1"/>
        <v>0</v>
      </c>
    </row>
    <row r="22" spans="1:25" ht="15" customHeight="1" x14ac:dyDescent="0.35">
      <c r="A22" s="60" t="s">
        <v>437</v>
      </c>
      <c r="B22" s="1331" t="s">
        <v>438</v>
      </c>
      <c r="C22" s="917">
        <v>0</v>
      </c>
      <c r="D22" s="918">
        <v>0</v>
      </c>
      <c r="E22" s="918">
        <v>0</v>
      </c>
      <c r="F22" s="918">
        <v>0</v>
      </c>
      <c r="G22" s="918">
        <v>0</v>
      </c>
      <c r="H22" s="918">
        <v>0</v>
      </c>
      <c r="I22" s="918">
        <v>0</v>
      </c>
      <c r="J22" s="918">
        <v>0</v>
      </c>
      <c r="K22" s="918">
        <v>0</v>
      </c>
      <c r="L22" s="919">
        <f t="shared" si="0"/>
        <v>0</v>
      </c>
      <c r="M22" s="920">
        <v>0</v>
      </c>
      <c r="N22" s="920">
        <v>0</v>
      </c>
      <c r="O22" s="920">
        <v>0</v>
      </c>
      <c r="P22" s="920">
        <v>0</v>
      </c>
      <c r="Q22" s="920">
        <v>0</v>
      </c>
      <c r="R22" s="920">
        <v>0</v>
      </c>
      <c r="S22" s="920">
        <v>0</v>
      </c>
      <c r="T22" s="920">
        <v>0</v>
      </c>
      <c r="U22" s="920">
        <v>0</v>
      </c>
      <c r="V22" s="920">
        <v>0</v>
      </c>
      <c r="W22" s="920">
        <v>0</v>
      </c>
      <c r="X22" s="920">
        <v>0</v>
      </c>
      <c r="Y22" s="349">
        <f t="shared" si="1"/>
        <v>0</v>
      </c>
    </row>
    <row r="23" spans="1:25" ht="15" customHeight="1" x14ac:dyDescent="0.35">
      <c r="A23" s="60" t="s">
        <v>439</v>
      </c>
      <c r="B23" s="1331" t="s">
        <v>440</v>
      </c>
      <c r="C23" s="917">
        <v>0</v>
      </c>
      <c r="D23" s="918">
        <v>0</v>
      </c>
      <c r="E23" s="918">
        <v>0</v>
      </c>
      <c r="F23" s="918">
        <v>0</v>
      </c>
      <c r="G23" s="918">
        <v>0</v>
      </c>
      <c r="H23" s="918">
        <v>0</v>
      </c>
      <c r="I23" s="918">
        <v>0</v>
      </c>
      <c r="J23" s="918">
        <v>0</v>
      </c>
      <c r="K23" s="918">
        <v>0</v>
      </c>
      <c r="L23" s="919">
        <f t="shared" si="0"/>
        <v>0</v>
      </c>
      <c r="M23" s="920">
        <v>0</v>
      </c>
      <c r="N23" s="920">
        <v>0</v>
      </c>
      <c r="O23" s="920">
        <v>0</v>
      </c>
      <c r="P23" s="920">
        <v>0</v>
      </c>
      <c r="Q23" s="920">
        <v>0</v>
      </c>
      <c r="R23" s="920">
        <v>0</v>
      </c>
      <c r="S23" s="920">
        <v>0</v>
      </c>
      <c r="T23" s="920">
        <v>0</v>
      </c>
      <c r="U23" s="920">
        <v>0</v>
      </c>
      <c r="V23" s="920">
        <v>0</v>
      </c>
      <c r="W23" s="920">
        <v>0</v>
      </c>
      <c r="X23" s="920">
        <v>0</v>
      </c>
      <c r="Y23" s="349">
        <f t="shared" si="1"/>
        <v>0</v>
      </c>
    </row>
    <row r="24" spans="1:25" ht="15" customHeight="1" x14ac:dyDescent="0.35">
      <c r="A24" s="60" t="s">
        <v>441</v>
      </c>
      <c r="B24" s="1331" t="s">
        <v>442</v>
      </c>
      <c r="C24" s="917">
        <v>0</v>
      </c>
      <c r="D24" s="918">
        <v>0</v>
      </c>
      <c r="E24" s="918">
        <v>0</v>
      </c>
      <c r="F24" s="918">
        <v>0</v>
      </c>
      <c r="G24" s="918">
        <v>0</v>
      </c>
      <c r="H24" s="918">
        <v>0</v>
      </c>
      <c r="I24" s="918">
        <v>0</v>
      </c>
      <c r="J24" s="918">
        <v>0</v>
      </c>
      <c r="K24" s="918">
        <v>0</v>
      </c>
      <c r="L24" s="919">
        <f t="shared" si="0"/>
        <v>0</v>
      </c>
      <c r="M24" s="920">
        <v>0</v>
      </c>
      <c r="N24" s="920">
        <v>0</v>
      </c>
      <c r="O24" s="920">
        <v>0</v>
      </c>
      <c r="P24" s="920">
        <v>0</v>
      </c>
      <c r="Q24" s="920">
        <v>0</v>
      </c>
      <c r="R24" s="920">
        <v>0</v>
      </c>
      <c r="S24" s="920">
        <v>0</v>
      </c>
      <c r="T24" s="920">
        <v>0</v>
      </c>
      <c r="U24" s="920">
        <v>0</v>
      </c>
      <c r="V24" s="920">
        <v>0</v>
      </c>
      <c r="W24" s="920">
        <v>0</v>
      </c>
      <c r="X24" s="920">
        <v>0</v>
      </c>
      <c r="Y24" s="349">
        <f t="shared" si="1"/>
        <v>0</v>
      </c>
    </row>
    <row r="25" spans="1:25" ht="15" customHeight="1" x14ac:dyDescent="0.35">
      <c r="A25" s="60" t="s">
        <v>443</v>
      </c>
      <c r="B25" s="1331" t="s">
        <v>444</v>
      </c>
      <c r="C25" s="917">
        <v>0</v>
      </c>
      <c r="D25" s="918">
        <v>0</v>
      </c>
      <c r="E25" s="918">
        <v>0</v>
      </c>
      <c r="F25" s="918">
        <v>0</v>
      </c>
      <c r="G25" s="918">
        <v>0</v>
      </c>
      <c r="H25" s="918">
        <v>0</v>
      </c>
      <c r="I25" s="918">
        <v>0</v>
      </c>
      <c r="J25" s="918">
        <v>0</v>
      </c>
      <c r="K25" s="918">
        <v>0</v>
      </c>
      <c r="L25" s="919">
        <f t="shared" si="0"/>
        <v>0</v>
      </c>
      <c r="M25" s="920">
        <v>0</v>
      </c>
      <c r="N25" s="920">
        <v>0</v>
      </c>
      <c r="O25" s="920">
        <v>0</v>
      </c>
      <c r="P25" s="920">
        <v>0</v>
      </c>
      <c r="Q25" s="920">
        <v>0</v>
      </c>
      <c r="R25" s="920">
        <v>0</v>
      </c>
      <c r="S25" s="920">
        <v>0</v>
      </c>
      <c r="T25" s="920">
        <v>0</v>
      </c>
      <c r="U25" s="920">
        <v>0</v>
      </c>
      <c r="V25" s="920">
        <v>0</v>
      </c>
      <c r="W25" s="920">
        <v>0</v>
      </c>
      <c r="X25" s="920">
        <v>0</v>
      </c>
      <c r="Y25" s="349">
        <f t="shared" si="1"/>
        <v>0</v>
      </c>
    </row>
    <row r="26" spans="1:25" ht="15" customHeight="1" x14ac:dyDescent="0.35">
      <c r="A26" s="60" t="s">
        <v>445</v>
      </c>
      <c r="B26" s="1331" t="s">
        <v>446</v>
      </c>
      <c r="C26" s="917">
        <v>0</v>
      </c>
      <c r="D26" s="918">
        <v>0</v>
      </c>
      <c r="E26" s="918">
        <v>0</v>
      </c>
      <c r="F26" s="918">
        <v>0</v>
      </c>
      <c r="G26" s="918">
        <v>0</v>
      </c>
      <c r="H26" s="918">
        <v>0</v>
      </c>
      <c r="I26" s="918">
        <v>0</v>
      </c>
      <c r="J26" s="918">
        <v>0</v>
      </c>
      <c r="K26" s="918">
        <v>0</v>
      </c>
      <c r="L26" s="919">
        <f t="shared" si="0"/>
        <v>0</v>
      </c>
      <c r="M26" s="920">
        <v>0</v>
      </c>
      <c r="N26" s="920">
        <v>0</v>
      </c>
      <c r="O26" s="920">
        <v>0</v>
      </c>
      <c r="P26" s="920">
        <v>0</v>
      </c>
      <c r="Q26" s="920">
        <v>0</v>
      </c>
      <c r="R26" s="920">
        <v>0</v>
      </c>
      <c r="S26" s="920">
        <v>0</v>
      </c>
      <c r="T26" s="920">
        <v>0</v>
      </c>
      <c r="U26" s="920">
        <v>0</v>
      </c>
      <c r="V26" s="920">
        <v>0</v>
      </c>
      <c r="W26" s="920">
        <v>0</v>
      </c>
      <c r="X26" s="920">
        <v>0</v>
      </c>
      <c r="Y26" s="349">
        <f t="shared" si="1"/>
        <v>0</v>
      </c>
    </row>
    <row r="27" spans="1:25" ht="15" customHeight="1" x14ac:dyDescent="0.35">
      <c r="A27" s="60" t="s">
        <v>447</v>
      </c>
      <c r="B27" s="1331" t="s">
        <v>448</v>
      </c>
      <c r="C27" s="917">
        <v>0</v>
      </c>
      <c r="D27" s="918">
        <v>0</v>
      </c>
      <c r="E27" s="918">
        <v>0</v>
      </c>
      <c r="F27" s="918">
        <v>0</v>
      </c>
      <c r="G27" s="918">
        <v>0</v>
      </c>
      <c r="H27" s="918">
        <v>0</v>
      </c>
      <c r="I27" s="918">
        <v>0</v>
      </c>
      <c r="J27" s="918">
        <v>0</v>
      </c>
      <c r="K27" s="918">
        <v>0</v>
      </c>
      <c r="L27" s="919">
        <f t="shared" si="0"/>
        <v>0</v>
      </c>
      <c r="M27" s="920">
        <v>0</v>
      </c>
      <c r="N27" s="920">
        <v>0</v>
      </c>
      <c r="O27" s="920">
        <v>0</v>
      </c>
      <c r="P27" s="920">
        <v>0</v>
      </c>
      <c r="Q27" s="920">
        <v>0</v>
      </c>
      <c r="R27" s="920">
        <v>0</v>
      </c>
      <c r="S27" s="920">
        <v>0</v>
      </c>
      <c r="T27" s="920">
        <v>0</v>
      </c>
      <c r="U27" s="920">
        <v>0</v>
      </c>
      <c r="V27" s="920">
        <v>0</v>
      </c>
      <c r="W27" s="920">
        <v>0</v>
      </c>
      <c r="X27" s="920">
        <v>0</v>
      </c>
      <c r="Y27" s="349">
        <f t="shared" si="1"/>
        <v>0</v>
      </c>
    </row>
    <row r="28" spans="1:25" ht="15" customHeight="1" x14ac:dyDescent="0.35">
      <c r="A28" s="60" t="s">
        <v>449</v>
      </c>
      <c r="B28" s="1331" t="s">
        <v>450</v>
      </c>
      <c r="C28" s="917">
        <v>0</v>
      </c>
      <c r="D28" s="918">
        <v>0</v>
      </c>
      <c r="E28" s="918">
        <v>0</v>
      </c>
      <c r="F28" s="918">
        <v>0</v>
      </c>
      <c r="G28" s="918">
        <v>0</v>
      </c>
      <c r="H28" s="918">
        <v>0</v>
      </c>
      <c r="I28" s="918">
        <v>0</v>
      </c>
      <c r="J28" s="918">
        <v>0</v>
      </c>
      <c r="K28" s="918">
        <v>0</v>
      </c>
      <c r="L28" s="919">
        <f t="shared" si="0"/>
        <v>0</v>
      </c>
      <c r="M28" s="920">
        <v>0</v>
      </c>
      <c r="N28" s="920">
        <v>0</v>
      </c>
      <c r="O28" s="920">
        <v>0</v>
      </c>
      <c r="P28" s="920">
        <v>0</v>
      </c>
      <c r="Q28" s="920">
        <v>0</v>
      </c>
      <c r="R28" s="920">
        <v>0</v>
      </c>
      <c r="S28" s="920">
        <v>0</v>
      </c>
      <c r="T28" s="920">
        <v>0</v>
      </c>
      <c r="U28" s="920">
        <v>0</v>
      </c>
      <c r="V28" s="920">
        <v>0</v>
      </c>
      <c r="W28" s="920">
        <v>0</v>
      </c>
      <c r="X28" s="920">
        <v>0</v>
      </c>
      <c r="Y28" s="349">
        <f t="shared" si="1"/>
        <v>0</v>
      </c>
    </row>
    <row r="29" spans="1:25" ht="15" customHeight="1" x14ac:dyDescent="0.35">
      <c r="A29" s="60" t="s">
        <v>451</v>
      </c>
      <c r="B29" s="1331" t="s">
        <v>452</v>
      </c>
      <c r="C29" s="917">
        <v>0</v>
      </c>
      <c r="D29" s="918">
        <v>0</v>
      </c>
      <c r="E29" s="918">
        <v>0</v>
      </c>
      <c r="F29" s="918">
        <v>0</v>
      </c>
      <c r="G29" s="918">
        <v>0</v>
      </c>
      <c r="H29" s="918">
        <v>0</v>
      </c>
      <c r="I29" s="918">
        <v>0</v>
      </c>
      <c r="J29" s="918">
        <v>0</v>
      </c>
      <c r="K29" s="918">
        <v>0</v>
      </c>
      <c r="L29" s="919">
        <f t="shared" si="0"/>
        <v>0</v>
      </c>
      <c r="M29" s="920">
        <v>0</v>
      </c>
      <c r="N29" s="920">
        <v>0</v>
      </c>
      <c r="O29" s="920">
        <v>0</v>
      </c>
      <c r="P29" s="920">
        <v>0</v>
      </c>
      <c r="Q29" s="920">
        <v>0</v>
      </c>
      <c r="R29" s="920">
        <v>0</v>
      </c>
      <c r="S29" s="920">
        <v>0</v>
      </c>
      <c r="T29" s="920">
        <v>0</v>
      </c>
      <c r="U29" s="920">
        <v>0</v>
      </c>
      <c r="V29" s="920">
        <v>0</v>
      </c>
      <c r="W29" s="920">
        <v>0</v>
      </c>
      <c r="X29" s="920">
        <v>0</v>
      </c>
      <c r="Y29" s="349">
        <f t="shared" si="1"/>
        <v>0</v>
      </c>
    </row>
    <row r="30" spans="1:25" ht="15" customHeight="1" x14ac:dyDescent="0.35">
      <c r="A30" s="60" t="s">
        <v>453</v>
      </c>
      <c r="B30" s="1331" t="s">
        <v>454</v>
      </c>
      <c r="C30" s="917">
        <v>0</v>
      </c>
      <c r="D30" s="918">
        <v>0</v>
      </c>
      <c r="E30" s="918">
        <v>0</v>
      </c>
      <c r="F30" s="918">
        <v>0</v>
      </c>
      <c r="G30" s="918">
        <v>0</v>
      </c>
      <c r="H30" s="918">
        <v>0</v>
      </c>
      <c r="I30" s="918">
        <v>0</v>
      </c>
      <c r="J30" s="918">
        <v>0</v>
      </c>
      <c r="K30" s="918">
        <v>0</v>
      </c>
      <c r="L30" s="919">
        <f t="shared" si="0"/>
        <v>0</v>
      </c>
      <c r="M30" s="920">
        <v>0</v>
      </c>
      <c r="N30" s="920">
        <v>0</v>
      </c>
      <c r="O30" s="920">
        <v>0</v>
      </c>
      <c r="P30" s="920">
        <v>0</v>
      </c>
      <c r="Q30" s="920">
        <v>0</v>
      </c>
      <c r="R30" s="920">
        <v>0</v>
      </c>
      <c r="S30" s="920">
        <v>0</v>
      </c>
      <c r="T30" s="920">
        <v>0</v>
      </c>
      <c r="U30" s="920">
        <v>0</v>
      </c>
      <c r="V30" s="920">
        <v>0</v>
      </c>
      <c r="W30" s="920">
        <v>0</v>
      </c>
      <c r="X30" s="920">
        <v>0</v>
      </c>
      <c r="Y30" s="349">
        <f t="shared" si="1"/>
        <v>0</v>
      </c>
    </row>
    <row r="31" spans="1:25" ht="15" customHeight="1" x14ac:dyDescent="0.35">
      <c r="A31" s="60" t="s">
        <v>455</v>
      </c>
      <c r="B31" s="1331" t="s">
        <v>456</v>
      </c>
      <c r="C31" s="917">
        <v>0</v>
      </c>
      <c r="D31" s="918">
        <v>0</v>
      </c>
      <c r="E31" s="918">
        <v>0</v>
      </c>
      <c r="F31" s="918">
        <v>0</v>
      </c>
      <c r="G31" s="918">
        <v>0</v>
      </c>
      <c r="H31" s="918">
        <v>0</v>
      </c>
      <c r="I31" s="918">
        <v>0</v>
      </c>
      <c r="J31" s="918">
        <v>0</v>
      </c>
      <c r="K31" s="918">
        <v>0</v>
      </c>
      <c r="L31" s="919">
        <f t="shared" si="0"/>
        <v>0</v>
      </c>
      <c r="M31" s="920">
        <v>0</v>
      </c>
      <c r="N31" s="920">
        <v>0</v>
      </c>
      <c r="O31" s="920">
        <v>0</v>
      </c>
      <c r="P31" s="920">
        <v>0</v>
      </c>
      <c r="Q31" s="920">
        <v>0</v>
      </c>
      <c r="R31" s="920">
        <v>0</v>
      </c>
      <c r="S31" s="920">
        <v>0</v>
      </c>
      <c r="T31" s="920">
        <v>0</v>
      </c>
      <c r="U31" s="920">
        <v>0</v>
      </c>
      <c r="V31" s="920">
        <v>0</v>
      </c>
      <c r="W31" s="920">
        <v>0</v>
      </c>
      <c r="X31" s="920">
        <v>0</v>
      </c>
      <c r="Y31" s="349">
        <f t="shared" si="1"/>
        <v>0</v>
      </c>
    </row>
    <row r="32" spans="1:25" ht="15" customHeight="1" x14ac:dyDescent="0.35">
      <c r="A32" s="60" t="s">
        <v>457</v>
      </c>
      <c r="B32" s="1331" t="s">
        <v>458</v>
      </c>
      <c r="C32" s="917">
        <v>0</v>
      </c>
      <c r="D32" s="918">
        <v>0</v>
      </c>
      <c r="E32" s="918">
        <v>0</v>
      </c>
      <c r="F32" s="918">
        <v>0</v>
      </c>
      <c r="G32" s="918">
        <v>0</v>
      </c>
      <c r="H32" s="918">
        <v>0</v>
      </c>
      <c r="I32" s="918">
        <v>0</v>
      </c>
      <c r="J32" s="918">
        <v>0</v>
      </c>
      <c r="K32" s="918">
        <v>0</v>
      </c>
      <c r="L32" s="919">
        <f t="shared" si="0"/>
        <v>0</v>
      </c>
      <c r="M32" s="920">
        <v>0</v>
      </c>
      <c r="N32" s="920">
        <v>0</v>
      </c>
      <c r="O32" s="920">
        <v>0</v>
      </c>
      <c r="P32" s="920">
        <v>0</v>
      </c>
      <c r="Q32" s="920">
        <v>0</v>
      </c>
      <c r="R32" s="920">
        <v>0</v>
      </c>
      <c r="S32" s="920">
        <v>0</v>
      </c>
      <c r="T32" s="920">
        <v>0</v>
      </c>
      <c r="U32" s="920">
        <v>0</v>
      </c>
      <c r="V32" s="920">
        <v>0</v>
      </c>
      <c r="W32" s="920">
        <v>0</v>
      </c>
      <c r="X32" s="920">
        <v>0</v>
      </c>
      <c r="Y32" s="349">
        <f t="shared" si="1"/>
        <v>0</v>
      </c>
    </row>
    <row r="33" spans="1:25" ht="15" customHeight="1" x14ac:dyDescent="0.35">
      <c r="A33" s="60" t="s">
        <v>459</v>
      </c>
      <c r="B33" s="1331" t="s">
        <v>460</v>
      </c>
      <c r="C33" s="917">
        <v>0</v>
      </c>
      <c r="D33" s="918">
        <v>0</v>
      </c>
      <c r="E33" s="918">
        <v>0</v>
      </c>
      <c r="F33" s="918">
        <v>0</v>
      </c>
      <c r="G33" s="918">
        <v>0</v>
      </c>
      <c r="H33" s="918">
        <v>0</v>
      </c>
      <c r="I33" s="918">
        <v>0</v>
      </c>
      <c r="J33" s="918">
        <v>0</v>
      </c>
      <c r="K33" s="918">
        <v>0</v>
      </c>
      <c r="L33" s="919">
        <f t="shared" si="0"/>
        <v>0</v>
      </c>
      <c r="M33" s="920">
        <v>0</v>
      </c>
      <c r="N33" s="920">
        <v>0</v>
      </c>
      <c r="O33" s="920">
        <v>0</v>
      </c>
      <c r="P33" s="920">
        <v>0</v>
      </c>
      <c r="Q33" s="920">
        <v>0</v>
      </c>
      <c r="R33" s="920">
        <v>0</v>
      </c>
      <c r="S33" s="920">
        <v>0</v>
      </c>
      <c r="T33" s="920">
        <v>0</v>
      </c>
      <c r="U33" s="920">
        <v>0</v>
      </c>
      <c r="V33" s="920">
        <v>0</v>
      </c>
      <c r="W33" s="920">
        <v>0</v>
      </c>
      <c r="X33" s="920">
        <v>0</v>
      </c>
      <c r="Y33" s="349">
        <f t="shared" si="1"/>
        <v>0</v>
      </c>
    </row>
    <row r="34" spans="1:25" ht="15" customHeight="1" x14ac:dyDescent="0.35">
      <c r="A34" s="60" t="s">
        <v>461</v>
      </c>
      <c r="B34" s="1331" t="s">
        <v>462</v>
      </c>
      <c r="C34" s="917">
        <v>0</v>
      </c>
      <c r="D34" s="918">
        <v>0</v>
      </c>
      <c r="E34" s="918">
        <v>0</v>
      </c>
      <c r="F34" s="918">
        <v>0</v>
      </c>
      <c r="G34" s="918">
        <v>0</v>
      </c>
      <c r="H34" s="918">
        <v>0</v>
      </c>
      <c r="I34" s="918">
        <v>0</v>
      </c>
      <c r="J34" s="918">
        <v>0</v>
      </c>
      <c r="K34" s="918">
        <v>0</v>
      </c>
      <c r="L34" s="919">
        <f t="shared" si="0"/>
        <v>0</v>
      </c>
      <c r="M34" s="920">
        <v>0</v>
      </c>
      <c r="N34" s="920">
        <v>0</v>
      </c>
      <c r="O34" s="920">
        <v>0</v>
      </c>
      <c r="P34" s="920">
        <v>0</v>
      </c>
      <c r="Q34" s="920">
        <v>0</v>
      </c>
      <c r="R34" s="920">
        <v>0</v>
      </c>
      <c r="S34" s="920">
        <v>0</v>
      </c>
      <c r="T34" s="920">
        <v>0</v>
      </c>
      <c r="U34" s="920">
        <v>0</v>
      </c>
      <c r="V34" s="920">
        <v>0</v>
      </c>
      <c r="W34" s="920">
        <v>0</v>
      </c>
      <c r="X34" s="920">
        <v>0</v>
      </c>
      <c r="Y34" s="349">
        <f t="shared" si="1"/>
        <v>0</v>
      </c>
    </row>
    <row r="35" spans="1:25" ht="15" customHeight="1" x14ac:dyDescent="0.35">
      <c r="A35" s="60" t="s">
        <v>463</v>
      </c>
      <c r="B35" s="1331" t="s">
        <v>464</v>
      </c>
      <c r="C35" s="917">
        <v>0</v>
      </c>
      <c r="D35" s="918">
        <v>0</v>
      </c>
      <c r="E35" s="918">
        <v>0</v>
      </c>
      <c r="F35" s="918">
        <v>0</v>
      </c>
      <c r="G35" s="918">
        <v>0</v>
      </c>
      <c r="H35" s="918">
        <v>0</v>
      </c>
      <c r="I35" s="918">
        <v>0</v>
      </c>
      <c r="J35" s="918">
        <v>0</v>
      </c>
      <c r="K35" s="918">
        <v>0</v>
      </c>
      <c r="L35" s="919">
        <f t="shared" si="0"/>
        <v>0</v>
      </c>
      <c r="M35" s="920">
        <v>0</v>
      </c>
      <c r="N35" s="920">
        <v>0</v>
      </c>
      <c r="O35" s="920">
        <v>0</v>
      </c>
      <c r="P35" s="920">
        <v>0</v>
      </c>
      <c r="Q35" s="920">
        <v>0</v>
      </c>
      <c r="R35" s="920">
        <v>0</v>
      </c>
      <c r="S35" s="920">
        <v>0</v>
      </c>
      <c r="T35" s="920">
        <v>0</v>
      </c>
      <c r="U35" s="920">
        <v>0</v>
      </c>
      <c r="V35" s="920">
        <v>0</v>
      </c>
      <c r="W35" s="920">
        <v>0</v>
      </c>
      <c r="X35" s="920">
        <v>0</v>
      </c>
      <c r="Y35" s="349">
        <f t="shared" si="1"/>
        <v>0</v>
      </c>
    </row>
    <row r="36" spans="1:25" ht="15" customHeight="1" x14ac:dyDescent="0.35">
      <c r="A36" s="60" t="s">
        <v>465</v>
      </c>
      <c r="B36" s="1331" t="s">
        <v>466</v>
      </c>
      <c r="C36" s="917">
        <v>0</v>
      </c>
      <c r="D36" s="918">
        <v>0</v>
      </c>
      <c r="E36" s="918">
        <v>0</v>
      </c>
      <c r="F36" s="918">
        <v>0</v>
      </c>
      <c r="G36" s="918">
        <v>0</v>
      </c>
      <c r="H36" s="918">
        <v>0</v>
      </c>
      <c r="I36" s="918">
        <v>0</v>
      </c>
      <c r="J36" s="918">
        <v>0</v>
      </c>
      <c r="K36" s="918">
        <v>0</v>
      </c>
      <c r="L36" s="919">
        <f t="shared" si="0"/>
        <v>0</v>
      </c>
      <c r="M36" s="920">
        <v>0</v>
      </c>
      <c r="N36" s="920">
        <v>0</v>
      </c>
      <c r="O36" s="920">
        <v>0</v>
      </c>
      <c r="P36" s="920">
        <v>0</v>
      </c>
      <c r="Q36" s="920">
        <v>0</v>
      </c>
      <c r="R36" s="920">
        <v>0</v>
      </c>
      <c r="S36" s="920">
        <v>0</v>
      </c>
      <c r="T36" s="920">
        <v>0</v>
      </c>
      <c r="U36" s="920">
        <v>0</v>
      </c>
      <c r="V36" s="920">
        <v>0</v>
      </c>
      <c r="W36" s="920">
        <v>0</v>
      </c>
      <c r="X36" s="920">
        <v>0</v>
      </c>
      <c r="Y36" s="349">
        <f t="shared" si="1"/>
        <v>0</v>
      </c>
    </row>
    <row r="37" spans="1:25" ht="15" customHeight="1" x14ac:dyDescent="0.35">
      <c r="A37" s="60" t="s">
        <v>467</v>
      </c>
      <c r="B37" s="1331" t="s">
        <v>468</v>
      </c>
      <c r="C37" s="917">
        <v>0</v>
      </c>
      <c r="D37" s="918">
        <v>0</v>
      </c>
      <c r="E37" s="918">
        <v>0</v>
      </c>
      <c r="F37" s="918">
        <v>0</v>
      </c>
      <c r="G37" s="918">
        <v>0</v>
      </c>
      <c r="H37" s="918">
        <v>0</v>
      </c>
      <c r="I37" s="918">
        <v>0</v>
      </c>
      <c r="J37" s="918">
        <v>0</v>
      </c>
      <c r="K37" s="918">
        <v>0</v>
      </c>
      <c r="L37" s="919">
        <f t="shared" si="0"/>
        <v>0</v>
      </c>
      <c r="M37" s="920">
        <v>0</v>
      </c>
      <c r="N37" s="920">
        <v>0</v>
      </c>
      <c r="O37" s="920">
        <v>0</v>
      </c>
      <c r="P37" s="920">
        <v>0</v>
      </c>
      <c r="Q37" s="920">
        <v>0</v>
      </c>
      <c r="R37" s="920">
        <v>0</v>
      </c>
      <c r="S37" s="920">
        <v>0</v>
      </c>
      <c r="T37" s="920">
        <v>0</v>
      </c>
      <c r="U37" s="920">
        <v>0</v>
      </c>
      <c r="V37" s="920">
        <v>0</v>
      </c>
      <c r="W37" s="920">
        <v>0</v>
      </c>
      <c r="X37" s="920">
        <v>0</v>
      </c>
      <c r="Y37" s="349">
        <f t="shared" si="1"/>
        <v>0</v>
      </c>
    </row>
    <row r="38" spans="1:25" ht="15" customHeight="1" x14ac:dyDescent="0.35">
      <c r="A38" s="60" t="s">
        <v>469</v>
      </c>
      <c r="B38" s="1331" t="s">
        <v>470</v>
      </c>
      <c r="C38" s="917">
        <v>0</v>
      </c>
      <c r="D38" s="918">
        <v>0</v>
      </c>
      <c r="E38" s="918">
        <v>0</v>
      </c>
      <c r="F38" s="918">
        <v>0</v>
      </c>
      <c r="G38" s="918">
        <v>0</v>
      </c>
      <c r="H38" s="918">
        <v>0</v>
      </c>
      <c r="I38" s="918">
        <v>0</v>
      </c>
      <c r="J38" s="918">
        <v>0</v>
      </c>
      <c r="K38" s="918">
        <v>0</v>
      </c>
      <c r="L38" s="919">
        <f t="shared" si="0"/>
        <v>0</v>
      </c>
      <c r="M38" s="920">
        <v>0</v>
      </c>
      <c r="N38" s="920">
        <v>0</v>
      </c>
      <c r="O38" s="920">
        <v>0</v>
      </c>
      <c r="P38" s="920">
        <v>0</v>
      </c>
      <c r="Q38" s="920">
        <v>0</v>
      </c>
      <c r="R38" s="920">
        <v>0</v>
      </c>
      <c r="S38" s="920">
        <v>0</v>
      </c>
      <c r="T38" s="920">
        <v>0</v>
      </c>
      <c r="U38" s="920">
        <v>0</v>
      </c>
      <c r="V38" s="920">
        <v>0</v>
      </c>
      <c r="W38" s="920">
        <v>0</v>
      </c>
      <c r="X38" s="920">
        <v>0</v>
      </c>
      <c r="Y38" s="349">
        <f t="shared" si="1"/>
        <v>0</v>
      </c>
    </row>
    <row r="39" spans="1:25" ht="15" customHeight="1" x14ac:dyDescent="0.35">
      <c r="A39" s="60" t="s">
        <v>471</v>
      </c>
      <c r="B39" s="1331" t="s">
        <v>472</v>
      </c>
      <c r="C39" s="917">
        <v>0</v>
      </c>
      <c r="D39" s="918">
        <v>0</v>
      </c>
      <c r="E39" s="918">
        <v>0</v>
      </c>
      <c r="F39" s="918">
        <v>0</v>
      </c>
      <c r="G39" s="918">
        <v>0</v>
      </c>
      <c r="H39" s="918">
        <v>0</v>
      </c>
      <c r="I39" s="918">
        <v>0</v>
      </c>
      <c r="J39" s="918">
        <v>0</v>
      </c>
      <c r="K39" s="918">
        <v>0</v>
      </c>
      <c r="L39" s="919">
        <f t="shared" si="0"/>
        <v>0</v>
      </c>
      <c r="M39" s="920">
        <v>0</v>
      </c>
      <c r="N39" s="920">
        <v>0</v>
      </c>
      <c r="O39" s="920">
        <v>0</v>
      </c>
      <c r="P39" s="920">
        <v>0</v>
      </c>
      <c r="Q39" s="920">
        <v>0</v>
      </c>
      <c r="R39" s="920">
        <v>0</v>
      </c>
      <c r="S39" s="920">
        <v>0</v>
      </c>
      <c r="T39" s="920">
        <v>0</v>
      </c>
      <c r="U39" s="920">
        <v>0</v>
      </c>
      <c r="V39" s="920">
        <v>0</v>
      </c>
      <c r="W39" s="920">
        <v>0</v>
      </c>
      <c r="X39" s="920">
        <v>0</v>
      </c>
      <c r="Y39" s="349">
        <f t="shared" si="1"/>
        <v>0</v>
      </c>
    </row>
    <row r="40" spans="1:25" ht="15" customHeight="1" x14ac:dyDescent="0.35">
      <c r="A40" s="60" t="s">
        <v>473</v>
      </c>
      <c r="B40" s="1331" t="s">
        <v>474</v>
      </c>
      <c r="C40" s="917">
        <v>0</v>
      </c>
      <c r="D40" s="918">
        <v>0</v>
      </c>
      <c r="E40" s="918">
        <v>0</v>
      </c>
      <c r="F40" s="918">
        <v>0</v>
      </c>
      <c r="G40" s="918">
        <v>0</v>
      </c>
      <c r="H40" s="918">
        <v>0</v>
      </c>
      <c r="I40" s="918">
        <v>0</v>
      </c>
      <c r="J40" s="918">
        <v>0</v>
      </c>
      <c r="K40" s="918">
        <v>0</v>
      </c>
      <c r="L40" s="919">
        <f t="shared" si="0"/>
        <v>0</v>
      </c>
      <c r="M40" s="920">
        <v>0</v>
      </c>
      <c r="N40" s="920">
        <v>0</v>
      </c>
      <c r="O40" s="920">
        <v>0</v>
      </c>
      <c r="P40" s="920">
        <v>0</v>
      </c>
      <c r="Q40" s="920">
        <v>0</v>
      </c>
      <c r="R40" s="920">
        <v>0</v>
      </c>
      <c r="S40" s="920">
        <v>0</v>
      </c>
      <c r="T40" s="920">
        <v>0</v>
      </c>
      <c r="U40" s="920">
        <v>0</v>
      </c>
      <c r="V40" s="920">
        <v>0</v>
      </c>
      <c r="W40" s="920">
        <v>0</v>
      </c>
      <c r="X40" s="920">
        <v>0</v>
      </c>
      <c r="Y40" s="349">
        <f t="shared" si="1"/>
        <v>0</v>
      </c>
    </row>
    <row r="41" spans="1:25" ht="15" customHeight="1" x14ac:dyDescent="0.35">
      <c r="A41" s="60" t="s">
        <v>475</v>
      </c>
      <c r="B41" s="1331" t="s">
        <v>476</v>
      </c>
      <c r="C41" s="917">
        <v>0</v>
      </c>
      <c r="D41" s="918">
        <v>0</v>
      </c>
      <c r="E41" s="918">
        <v>0</v>
      </c>
      <c r="F41" s="918">
        <v>0</v>
      </c>
      <c r="G41" s="918">
        <v>0</v>
      </c>
      <c r="H41" s="918">
        <v>0</v>
      </c>
      <c r="I41" s="918">
        <v>0</v>
      </c>
      <c r="J41" s="918">
        <v>0</v>
      </c>
      <c r="K41" s="918">
        <v>0</v>
      </c>
      <c r="L41" s="919">
        <f t="shared" si="0"/>
        <v>0</v>
      </c>
      <c r="M41" s="920">
        <v>0</v>
      </c>
      <c r="N41" s="920">
        <v>0</v>
      </c>
      <c r="O41" s="920">
        <v>0</v>
      </c>
      <c r="P41" s="920">
        <v>0</v>
      </c>
      <c r="Q41" s="920">
        <v>0</v>
      </c>
      <c r="R41" s="920">
        <v>0</v>
      </c>
      <c r="S41" s="920">
        <v>0</v>
      </c>
      <c r="T41" s="920">
        <v>0</v>
      </c>
      <c r="U41" s="920">
        <v>0</v>
      </c>
      <c r="V41" s="920">
        <v>0</v>
      </c>
      <c r="W41" s="920">
        <v>0</v>
      </c>
      <c r="X41" s="920">
        <v>0</v>
      </c>
      <c r="Y41" s="349">
        <f t="shared" si="1"/>
        <v>0</v>
      </c>
    </row>
    <row r="42" spans="1:25" ht="15" customHeight="1" x14ac:dyDescent="0.35">
      <c r="A42" s="60" t="s">
        <v>477</v>
      </c>
      <c r="B42" s="1331" t="s">
        <v>478</v>
      </c>
      <c r="C42" s="917">
        <v>0</v>
      </c>
      <c r="D42" s="918">
        <v>0</v>
      </c>
      <c r="E42" s="918">
        <v>0</v>
      </c>
      <c r="F42" s="918">
        <v>0</v>
      </c>
      <c r="G42" s="918">
        <v>0</v>
      </c>
      <c r="H42" s="918">
        <v>0</v>
      </c>
      <c r="I42" s="918">
        <v>0</v>
      </c>
      <c r="J42" s="918">
        <v>0</v>
      </c>
      <c r="K42" s="918">
        <v>0</v>
      </c>
      <c r="L42" s="919">
        <f t="shared" si="0"/>
        <v>0</v>
      </c>
      <c r="M42" s="920">
        <v>0</v>
      </c>
      <c r="N42" s="920">
        <v>0</v>
      </c>
      <c r="O42" s="920">
        <v>0</v>
      </c>
      <c r="P42" s="920">
        <v>0</v>
      </c>
      <c r="Q42" s="920">
        <v>0</v>
      </c>
      <c r="R42" s="920">
        <v>0</v>
      </c>
      <c r="S42" s="920">
        <v>0</v>
      </c>
      <c r="T42" s="920">
        <v>0</v>
      </c>
      <c r="U42" s="920">
        <v>0</v>
      </c>
      <c r="V42" s="920">
        <v>0</v>
      </c>
      <c r="W42" s="920">
        <v>0</v>
      </c>
      <c r="X42" s="920">
        <v>0</v>
      </c>
      <c r="Y42" s="349">
        <f t="shared" si="1"/>
        <v>0</v>
      </c>
    </row>
    <row r="43" spans="1:25" ht="15" customHeight="1" x14ac:dyDescent="0.35">
      <c r="A43" s="60" t="s">
        <v>479</v>
      </c>
      <c r="B43" s="1331" t="s">
        <v>480</v>
      </c>
      <c r="C43" s="917">
        <v>0</v>
      </c>
      <c r="D43" s="918">
        <v>0</v>
      </c>
      <c r="E43" s="918">
        <v>0</v>
      </c>
      <c r="F43" s="918">
        <v>0</v>
      </c>
      <c r="G43" s="918">
        <v>0</v>
      </c>
      <c r="H43" s="918">
        <v>0</v>
      </c>
      <c r="I43" s="918">
        <v>0</v>
      </c>
      <c r="J43" s="918">
        <v>0</v>
      </c>
      <c r="K43" s="918">
        <v>0</v>
      </c>
      <c r="L43" s="919">
        <f t="shared" si="0"/>
        <v>0</v>
      </c>
      <c r="M43" s="920">
        <v>0</v>
      </c>
      <c r="N43" s="920">
        <v>0</v>
      </c>
      <c r="O43" s="920">
        <v>0</v>
      </c>
      <c r="P43" s="920">
        <v>0</v>
      </c>
      <c r="Q43" s="920">
        <v>0</v>
      </c>
      <c r="R43" s="920">
        <v>0</v>
      </c>
      <c r="S43" s="920">
        <v>0</v>
      </c>
      <c r="T43" s="920">
        <v>0</v>
      </c>
      <c r="U43" s="920">
        <v>0</v>
      </c>
      <c r="V43" s="920">
        <v>0</v>
      </c>
      <c r="W43" s="920">
        <v>0</v>
      </c>
      <c r="X43" s="920">
        <v>0</v>
      </c>
      <c r="Y43" s="349">
        <f t="shared" si="1"/>
        <v>0</v>
      </c>
    </row>
    <row r="44" spans="1:25" ht="15" customHeight="1" x14ac:dyDescent="0.35">
      <c r="A44" s="60" t="s">
        <v>481</v>
      </c>
      <c r="B44" s="1331" t="s">
        <v>482</v>
      </c>
      <c r="C44" s="917">
        <v>0</v>
      </c>
      <c r="D44" s="918">
        <v>0</v>
      </c>
      <c r="E44" s="918">
        <v>0</v>
      </c>
      <c r="F44" s="918">
        <v>0</v>
      </c>
      <c r="G44" s="918">
        <v>0</v>
      </c>
      <c r="H44" s="918">
        <v>0</v>
      </c>
      <c r="I44" s="918">
        <v>0</v>
      </c>
      <c r="J44" s="918">
        <v>0</v>
      </c>
      <c r="K44" s="918">
        <v>0</v>
      </c>
      <c r="L44" s="919">
        <f t="shared" si="0"/>
        <v>0</v>
      </c>
      <c r="M44" s="920">
        <v>0</v>
      </c>
      <c r="N44" s="920">
        <v>0</v>
      </c>
      <c r="O44" s="920">
        <v>0</v>
      </c>
      <c r="P44" s="920">
        <v>0</v>
      </c>
      <c r="Q44" s="920">
        <v>0</v>
      </c>
      <c r="R44" s="920">
        <v>0</v>
      </c>
      <c r="S44" s="920">
        <v>0</v>
      </c>
      <c r="T44" s="920">
        <v>0</v>
      </c>
      <c r="U44" s="920">
        <v>0</v>
      </c>
      <c r="V44" s="920">
        <v>0</v>
      </c>
      <c r="W44" s="920">
        <v>0</v>
      </c>
      <c r="X44" s="920">
        <v>0</v>
      </c>
      <c r="Y44" s="349">
        <f t="shared" si="1"/>
        <v>0</v>
      </c>
    </row>
    <row r="45" spans="1:25" ht="15" customHeight="1" x14ac:dyDescent="0.35">
      <c r="A45" s="60" t="s">
        <v>483</v>
      </c>
      <c r="B45" s="1331" t="s">
        <v>484</v>
      </c>
      <c r="C45" s="917">
        <v>0</v>
      </c>
      <c r="D45" s="918">
        <v>0</v>
      </c>
      <c r="E45" s="918">
        <v>0</v>
      </c>
      <c r="F45" s="918">
        <v>0</v>
      </c>
      <c r="G45" s="918">
        <v>0</v>
      </c>
      <c r="H45" s="918">
        <v>0</v>
      </c>
      <c r="I45" s="918">
        <v>0</v>
      </c>
      <c r="J45" s="918">
        <v>0</v>
      </c>
      <c r="K45" s="918">
        <v>0</v>
      </c>
      <c r="L45" s="919">
        <f t="shared" si="0"/>
        <v>0</v>
      </c>
      <c r="M45" s="920">
        <v>0</v>
      </c>
      <c r="N45" s="920">
        <v>0</v>
      </c>
      <c r="O45" s="920">
        <v>0</v>
      </c>
      <c r="P45" s="920">
        <v>0</v>
      </c>
      <c r="Q45" s="920">
        <v>0</v>
      </c>
      <c r="R45" s="920">
        <v>0</v>
      </c>
      <c r="S45" s="920">
        <v>0</v>
      </c>
      <c r="T45" s="920">
        <v>0</v>
      </c>
      <c r="U45" s="920">
        <v>0</v>
      </c>
      <c r="V45" s="920">
        <v>0</v>
      </c>
      <c r="W45" s="920">
        <v>0</v>
      </c>
      <c r="X45" s="920">
        <v>0</v>
      </c>
      <c r="Y45" s="349">
        <f t="shared" si="1"/>
        <v>0</v>
      </c>
    </row>
    <row r="46" spans="1:25" ht="15" customHeight="1" x14ac:dyDescent="0.35">
      <c r="A46" s="60" t="s">
        <v>485</v>
      </c>
      <c r="B46" s="1331" t="s">
        <v>486</v>
      </c>
      <c r="C46" s="917">
        <v>0</v>
      </c>
      <c r="D46" s="918">
        <v>0</v>
      </c>
      <c r="E46" s="918">
        <v>0</v>
      </c>
      <c r="F46" s="918">
        <v>0</v>
      </c>
      <c r="G46" s="918">
        <v>0</v>
      </c>
      <c r="H46" s="918">
        <v>0</v>
      </c>
      <c r="I46" s="918">
        <v>0</v>
      </c>
      <c r="J46" s="918">
        <v>0</v>
      </c>
      <c r="K46" s="918">
        <v>0</v>
      </c>
      <c r="L46" s="919">
        <f t="shared" si="0"/>
        <v>0</v>
      </c>
      <c r="M46" s="920">
        <v>0</v>
      </c>
      <c r="N46" s="920">
        <v>0</v>
      </c>
      <c r="O46" s="920">
        <v>0</v>
      </c>
      <c r="P46" s="920">
        <v>0</v>
      </c>
      <c r="Q46" s="920">
        <v>0</v>
      </c>
      <c r="R46" s="920">
        <v>0</v>
      </c>
      <c r="S46" s="920">
        <v>0</v>
      </c>
      <c r="T46" s="920">
        <v>0</v>
      </c>
      <c r="U46" s="920">
        <v>0</v>
      </c>
      <c r="V46" s="920">
        <v>0</v>
      </c>
      <c r="W46" s="920">
        <v>0</v>
      </c>
      <c r="X46" s="920">
        <v>0</v>
      </c>
      <c r="Y46" s="349">
        <f t="shared" si="1"/>
        <v>0</v>
      </c>
    </row>
    <row r="47" spans="1:25" ht="15" customHeight="1" x14ac:dyDescent="0.35">
      <c r="A47" s="60" t="s">
        <v>487</v>
      </c>
      <c r="B47" s="1331" t="s">
        <v>488</v>
      </c>
      <c r="C47" s="917">
        <v>0</v>
      </c>
      <c r="D47" s="918">
        <v>0</v>
      </c>
      <c r="E47" s="918">
        <v>0</v>
      </c>
      <c r="F47" s="918">
        <v>0</v>
      </c>
      <c r="G47" s="918">
        <v>0</v>
      </c>
      <c r="H47" s="918">
        <v>0</v>
      </c>
      <c r="I47" s="918">
        <v>0</v>
      </c>
      <c r="J47" s="918">
        <v>0</v>
      </c>
      <c r="K47" s="918">
        <v>0</v>
      </c>
      <c r="L47" s="919">
        <f t="shared" si="0"/>
        <v>0</v>
      </c>
      <c r="M47" s="920">
        <v>0</v>
      </c>
      <c r="N47" s="920">
        <v>0</v>
      </c>
      <c r="O47" s="920">
        <v>0</v>
      </c>
      <c r="P47" s="920">
        <v>0</v>
      </c>
      <c r="Q47" s="920">
        <v>0</v>
      </c>
      <c r="R47" s="920">
        <v>0</v>
      </c>
      <c r="S47" s="920">
        <v>0</v>
      </c>
      <c r="T47" s="920">
        <v>0</v>
      </c>
      <c r="U47" s="920">
        <v>0</v>
      </c>
      <c r="V47" s="920">
        <v>0</v>
      </c>
      <c r="W47" s="920">
        <v>0</v>
      </c>
      <c r="X47" s="920">
        <v>0</v>
      </c>
      <c r="Y47" s="349">
        <f t="shared" si="1"/>
        <v>0</v>
      </c>
    </row>
    <row r="48" spans="1:25" ht="15" customHeight="1" x14ac:dyDescent="0.35">
      <c r="A48" s="60" t="s">
        <v>489</v>
      </c>
      <c r="B48" s="1331" t="s">
        <v>490</v>
      </c>
      <c r="C48" s="917">
        <v>0</v>
      </c>
      <c r="D48" s="918">
        <v>0</v>
      </c>
      <c r="E48" s="918">
        <v>0</v>
      </c>
      <c r="F48" s="918">
        <v>0</v>
      </c>
      <c r="G48" s="918">
        <v>0</v>
      </c>
      <c r="H48" s="918">
        <v>0</v>
      </c>
      <c r="I48" s="918">
        <v>0</v>
      </c>
      <c r="J48" s="918">
        <v>0</v>
      </c>
      <c r="K48" s="918">
        <v>0</v>
      </c>
      <c r="L48" s="919">
        <f t="shared" si="0"/>
        <v>0</v>
      </c>
      <c r="M48" s="920">
        <v>0</v>
      </c>
      <c r="N48" s="920">
        <v>0</v>
      </c>
      <c r="O48" s="920">
        <v>0</v>
      </c>
      <c r="P48" s="920">
        <v>0</v>
      </c>
      <c r="Q48" s="920">
        <v>0</v>
      </c>
      <c r="R48" s="920">
        <v>0</v>
      </c>
      <c r="S48" s="920">
        <v>0</v>
      </c>
      <c r="T48" s="920">
        <v>0</v>
      </c>
      <c r="U48" s="920">
        <v>0</v>
      </c>
      <c r="V48" s="920">
        <v>0</v>
      </c>
      <c r="W48" s="920">
        <v>0</v>
      </c>
      <c r="X48" s="920">
        <v>0</v>
      </c>
      <c r="Y48" s="349">
        <f t="shared" si="1"/>
        <v>0</v>
      </c>
    </row>
    <row r="49" spans="1:25" ht="15" customHeight="1" x14ac:dyDescent="0.35">
      <c r="A49" s="60" t="s">
        <v>491</v>
      </c>
      <c r="B49" s="1331" t="s">
        <v>492</v>
      </c>
      <c r="C49" s="917">
        <v>0</v>
      </c>
      <c r="D49" s="918">
        <v>0</v>
      </c>
      <c r="E49" s="918">
        <v>0</v>
      </c>
      <c r="F49" s="918">
        <v>0</v>
      </c>
      <c r="G49" s="918">
        <v>0</v>
      </c>
      <c r="H49" s="918">
        <v>0</v>
      </c>
      <c r="I49" s="918">
        <v>0</v>
      </c>
      <c r="J49" s="918">
        <v>0</v>
      </c>
      <c r="K49" s="918">
        <v>0</v>
      </c>
      <c r="L49" s="919">
        <f t="shared" si="0"/>
        <v>0</v>
      </c>
      <c r="M49" s="920">
        <v>0</v>
      </c>
      <c r="N49" s="920">
        <v>0</v>
      </c>
      <c r="O49" s="920">
        <v>0</v>
      </c>
      <c r="P49" s="920">
        <v>0</v>
      </c>
      <c r="Q49" s="920">
        <v>0</v>
      </c>
      <c r="R49" s="920">
        <v>0</v>
      </c>
      <c r="S49" s="920">
        <v>0</v>
      </c>
      <c r="T49" s="920">
        <v>0</v>
      </c>
      <c r="U49" s="920">
        <v>0</v>
      </c>
      <c r="V49" s="920">
        <v>0</v>
      </c>
      <c r="W49" s="920">
        <v>0</v>
      </c>
      <c r="X49" s="920">
        <v>0</v>
      </c>
      <c r="Y49" s="349">
        <f t="shared" si="1"/>
        <v>0</v>
      </c>
    </row>
    <row r="50" spans="1:25" ht="15" customHeight="1" x14ac:dyDescent="0.35">
      <c r="A50" s="60" t="s">
        <v>493</v>
      </c>
      <c r="B50" s="1331" t="s">
        <v>494</v>
      </c>
      <c r="C50" s="917">
        <v>0</v>
      </c>
      <c r="D50" s="918">
        <v>0</v>
      </c>
      <c r="E50" s="918">
        <v>0</v>
      </c>
      <c r="F50" s="918">
        <v>0</v>
      </c>
      <c r="G50" s="918">
        <v>0</v>
      </c>
      <c r="H50" s="918">
        <v>0</v>
      </c>
      <c r="I50" s="918">
        <v>0</v>
      </c>
      <c r="J50" s="918">
        <v>0</v>
      </c>
      <c r="K50" s="918">
        <v>0</v>
      </c>
      <c r="L50" s="919">
        <f t="shared" si="0"/>
        <v>0</v>
      </c>
      <c r="M50" s="920">
        <v>0</v>
      </c>
      <c r="N50" s="920">
        <v>0</v>
      </c>
      <c r="O50" s="920">
        <v>0</v>
      </c>
      <c r="P50" s="920">
        <v>0</v>
      </c>
      <c r="Q50" s="920">
        <v>0</v>
      </c>
      <c r="R50" s="920">
        <v>0</v>
      </c>
      <c r="S50" s="920">
        <v>0</v>
      </c>
      <c r="T50" s="920">
        <v>0</v>
      </c>
      <c r="U50" s="920">
        <v>0</v>
      </c>
      <c r="V50" s="920">
        <v>0</v>
      </c>
      <c r="W50" s="920">
        <v>0</v>
      </c>
      <c r="X50" s="920">
        <v>0</v>
      </c>
      <c r="Y50" s="349">
        <f t="shared" si="1"/>
        <v>0</v>
      </c>
    </row>
    <row r="51" spans="1:25" ht="15" customHeight="1" x14ac:dyDescent="0.35">
      <c r="A51" s="60" t="s">
        <v>495</v>
      </c>
      <c r="B51" s="1331" t="s">
        <v>496</v>
      </c>
      <c r="C51" s="917">
        <v>0</v>
      </c>
      <c r="D51" s="918">
        <v>0</v>
      </c>
      <c r="E51" s="918">
        <v>0</v>
      </c>
      <c r="F51" s="918">
        <v>0</v>
      </c>
      <c r="G51" s="918">
        <v>0</v>
      </c>
      <c r="H51" s="918">
        <v>0</v>
      </c>
      <c r="I51" s="918">
        <v>0</v>
      </c>
      <c r="J51" s="918">
        <v>0</v>
      </c>
      <c r="K51" s="918">
        <v>0</v>
      </c>
      <c r="L51" s="919">
        <f t="shared" si="0"/>
        <v>0</v>
      </c>
      <c r="M51" s="920">
        <v>0</v>
      </c>
      <c r="N51" s="920">
        <v>0</v>
      </c>
      <c r="O51" s="920">
        <v>0</v>
      </c>
      <c r="P51" s="920">
        <v>0</v>
      </c>
      <c r="Q51" s="920">
        <v>0</v>
      </c>
      <c r="R51" s="920">
        <v>0</v>
      </c>
      <c r="S51" s="920">
        <v>0</v>
      </c>
      <c r="T51" s="920">
        <v>0</v>
      </c>
      <c r="U51" s="920">
        <v>0</v>
      </c>
      <c r="V51" s="920">
        <v>0</v>
      </c>
      <c r="W51" s="920">
        <v>0</v>
      </c>
      <c r="X51" s="920">
        <v>0</v>
      </c>
      <c r="Y51" s="349">
        <f t="shared" si="1"/>
        <v>0</v>
      </c>
    </row>
    <row r="52" spans="1:25" ht="15" customHeight="1" x14ac:dyDescent="0.35">
      <c r="A52" s="60" t="s">
        <v>497</v>
      </c>
      <c r="B52" s="1331" t="s">
        <v>498</v>
      </c>
      <c r="C52" s="917">
        <v>0</v>
      </c>
      <c r="D52" s="918">
        <v>0</v>
      </c>
      <c r="E52" s="918">
        <v>0</v>
      </c>
      <c r="F52" s="918">
        <v>0</v>
      </c>
      <c r="G52" s="918">
        <v>0</v>
      </c>
      <c r="H52" s="918">
        <v>0</v>
      </c>
      <c r="I52" s="918">
        <v>0</v>
      </c>
      <c r="J52" s="918">
        <v>0</v>
      </c>
      <c r="K52" s="918">
        <v>0</v>
      </c>
      <c r="L52" s="919">
        <f t="shared" si="0"/>
        <v>0</v>
      </c>
      <c r="M52" s="920">
        <v>0</v>
      </c>
      <c r="N52" s="920">
        <v>0</v>
      </c>
      <c r="O52" s="920">
        <v>0</v>
      </c>
      <c r="P52" s="920">
        <v>0</v>
      </c>
      <c r="Q52" s="920">
        <v>0</v>
      </c>
      <c r="R52" s="920">
        <v>0</v>
      </c>
      <c r="S52" s="920">
        <v>0</v>
      </c>
      <c r="T52" s="920">
        <v>0</v>
      </c>
      <c r="U52" s="920">
        <v>0</v>
      </c>
      <c r="V52" s="920">
        <v>0</v>
      </c>
      <c r="W52" s="920">
        <v>0</v>
      </c>
      <c r="X52" s="920">
        <v>0</v>
      </c>
      <c r="Y52" s="349">
        <f t="shared" si="1"/>
        <v>0</v>
      </c>
    </row>
    <row r="53" spans="1:25" ht="15" customHeight="1" x14ac:dyDescent="0.35">
      <c r="A53" s="61" t="s">
        <v>499</v>
      </c>
      <c r="B53" s="1089" t="s">
        <v>500</v>
      </c>
      <c r="C53" s="921">
        <v>0</v>
      </c>
      <c r="D53" s="922">
        <v>0</v>
      </c>
      <c r="E53" s="922">
        <v>0</v>
      </c>
      <c r="F53" s="922">
        <v>0</v>
      </c>
      <c r="G53" s="922">
        <v>0</v>
      </c>
      <c r="H53" s="922">
        <v>0</v>
      </c>
      <c r="I53" s="922">
        <v>0</v>
      </c>
      <c r="J53" s="922">
        <v>0</v>
      </c>
      <c r="K53" s="922">
        <v>0</v>
      </c>
      <c r="L53" s="923">
        <f t="shared" si="0"/>
        <v>0</v>
      </c>
      <c r="M53" s="924">
        <v>0</v>
      </c>
      <c r="N53" s="924">
        <v>0</v>
      </c>
      <c r="O53" s="924">
        <v>0</v>
      </c>
      <c r="P53" s="924">
        <v>0</v>
      </c>
      <c r="Q53" s="924">
        <v>0</v>
      </c>
      <c r="R53" s="924">
        <v>0</v>
      </c>
      <c r="S53" s="924">
        <v>0</v>
      </c>
      <c r="T53" s="924">
        <v>0</v>
      </c>
      <c r="U53" s="924">
        <v>0</v>
      </c>
      <c r="V53" s="924">
        <v>0</v>
      </c>
      <c r="W53" s="924">
        <v>0</v>
      </c>
      <c r="X53" s="924">
        <v>0</v>
      </c>
      <c r="Y53" s="353">
        <f t="shared" si="1"/>
        <v>0</v>
      </c>
    </row>
    <row r="54" spans="1:25" ht="15" customHeight="1" x14ac:dyDescent="0.35">
      <c r="A54" s="97" t="s">
        <v>501</v>
      </c>
      <c r="B54" s="907" t="s">
        <v>502</v>
      </c>
      <c r="C54" s="925">
        <f t="shared" ref="C54:L54" si="2">SUM(C9:C53)</f>
        <v>0</v>
      </c>
      <c r="D54" s="926">
        <f t="shared" si="2"/>
        <v>0</v>
      </c>
      <c r="E54" s="926">
        <f t="shared" si="2"/>
        <v>0</v>
      </c>
      <c r="F54" s="926">
        <f t="shared" si="2"/>
        <v>0</v>
      </c>
      <c r="G54" s="926">
        <f t="shared" si="2"/>
        <v>0</v>
      </c>
      <c r="H54" s="926">
        <f t="shared" si="2"/>
        <v>0</v>
      </c>
      <c r="I54" s="926">
        <f t="shared" si="2"/>
        <v>0</v>
      </c>
      <c r="J54" s="926">
        <f t="shared" si="2"/>
        <v>0</v>
      </c>
      <c r="K54" s="926">
        <f t="shared" si="2"/>
        <v>0</v>
      </c>
      <c r="L54" s="927">
        <f t="shared" si="2"/>
        <v>0</v>
      </c>
      <c r="M54" s="355">
        <f t="shared" ref="M54:W54" si="3">SUM(M9:M53)</f>
        <v>0</v>
      </c>
      <c r="N54" s="355">
        <f t="shared" si="3"/>
        <v>0</v>
      </c>
      <c r="O54" s="355">
        <f t="shared" si="3"/>
        <v>0</v>
      </c>
      <c r="P54" s="355">
        <f t="shared" si="3"/>
        <v>0</v>
      </c>
      <c r="Q54" s="355">
        <f t="shared" si="3"/>
        <v>0</v>
      </c>
      <c r="R54" s="355">
        <f t="shared" si="3"/>
        <v>0</v>
      </c>
      <c r="S54" s="355">
        <f t="shared" si="3"/>
        <v>0</v>
      </c>
      <c r="T54" s="355">
        <f t="shared" si="3"/>
        <v>0</v>
      </c>
      <c r="U54" s="355">
        <f t="shared" si="3"/>
        <v>0</v>
      </c>
      <c r="V54" s="355">
        <f t="shared" si="3"/>
        <v>0</v>
      </c>
      <c r="W54" s="355">
        <f t="shared" si="3"/>
        <v>0</v>
      </c>
      <c r="X54" s="355">
        <f>SUM(X9:X53)</f>
        <v>0</v>
      </c>
      <c r="Y54" s="355">
        <f>SUM(Y9:Y53)</f>
        <v>0</v>
      </c>
    </row>
    <row r="55" spans="1:25" ht="15" customHeight="1" x14ac:dyDescent="0.35">
      <c r="A55" s="62"/>
      <c r="B55" s="63"/>
      <c r="C55" s="928"/>
      <c r="D55" s="928"/>
      <c r="E55" s="928"/>
      <c r="F55" s="928"/>
      <c r="G55" s="928"/>
      <c r="H55" s="928"/>
      <c r="I55" s="928"/>
      <c r="J55" s="928"/>
      <c r="K55" s="928"/>
      <c r="L55" s="928"/>
      <c r="M55" s="928"/>
      <c r="N55" s="928"/>
      <c r="O55" s="928"/>
      <c r="P55" s="928"/>
      <c r="Q55" s="928"/>
      <c r="R55" s="928"/>
      <c r="S55" s="928"/>
      <c r="T55" s="928"/>
      <c r="U55" s="928"/>
      <c r="V55" s="928"/>
      <c r="W55" s="928"/>
      <c r="X55" s="928"/>
      <c r="Y55" s="929"/>
    </row>
    <row r="56" spans="1:25" ht="15" customHeight="1" x14ac:dyDescent="0.35">
      <c r="A56" s="12">
        <v>2</v>
      </c>
      <c r="B56" s="908" t="s">
        <v>503</v>
      </c>
      <c r="C56" s="930">
        <v>0</v>
      </c>
      <c r="D56" s="931">
        <v>0</v>
      </c>
      <c r="E56" s="931">
        <v>0</v>
      </c>
      <c r="F56" s="931">
        <v>0</v>
      </c>
      <c r="G56" s="931">
        <v>0</v>
      </c>
      <c r="H56" s="931">
        <v>0</v>
      </c>
      <c r="I56" s="931">
        <v>0</v>
      </c>
      <c r="J56" s="931">
        <v>0</v>
      </c>
      <c r="K56" s="931">
        <v>0</v>
      </c>
      <c r="L56" s="932">
        <f>SUM(C56:K56)</f>
        <v>0</v>
      </c>
      <c r="M56" s="933">
        <v>0</v>
      </c>
      <c r="N56" s="933">
        <v>0</v>
      </c>
      <c r="O56" s="933">
        <v>0</v>
      </c>
      <c r="P56" s="933">
        <v>0</v>
      </c>
      <c r="Q56" s="933">
        <v>0</v>
      </c>
      <c r="R56" s="933">
        <v>0</v>
      </c>
      <c r="S56" s="933">
        <v>0</v>
      </c>
      <c r="T56" s="933">
        <v>0</v>
      </c>
      <c r="U56" s="933">
        <v>0</v>
      </c>
      <c r="V56" s="933">
        <v>0</v>
      </c>
      <c r="W56" s="933">
        <v>0</v>
      </c>
      <c r="X56" s="933">
        <v>0</v>
      </c>
      <c r="Y56" s="934">
        <f>SUM(L56:X56)</f>
        <v>0</v>
      </c>
    </row>
    <row r="57" spans="1:25" ht="15" customHeight="1" x14ac:dyDescent="0.35">
      <c r="A57" s="62"/>
      <c r="B57" s="63"/>
      <c r="C57" s="928"/>
      <c r="D57" s="928"/>
      <c r="E57" s="928"/>
      <c r="F57" s="928"/>
      <c r="G57" s="928"/>
      <c r="H57" s="928"/>
      <c r="I57" s="928"/>
      <c r="J57" s="928"/>
      <c r="K57" s="928"/>
      <c r="L57" s="928"/>
      <c r="M57" s="928"/>
      <c r="N57" s="928"/>
      <c r="O57" s="928"/>
      <c r="P57" s="928"/>
      <c r="Q57" s="928"/>
      <c r="R57" s="928"/>
      <c r="S57" s="928"/>
      <c r="T57" s="928"/>
      <c r="U57" s="928"/>
      <c r="V57" s="928"/>
      <c r="W57" s="928"/>
      <c r="X57" s="928"/>
      <c r="Y57" s="929"/>
    </row>
    <row r="58" spans="1:25" ht="15" customHeight="1" x14ac:dyDescent="0.35">
      <c r="A58" s="45">
        <v>3</v>
      </c>
      <c r="B58" s="906" t="s">
        <v>504</v>
      </c>
      <c r="C58" s="327" t="s">
        <v>81</v>
      </c>
      <c r="D58" s="327" t="s">
        <v>81</v>
      </c>
      <c r="E58" s="327" t="s">
        <v>81</v>
      </c>
      <c r="F58" s="327" t="s">
        <v>81</v>
      </c>
      <c r="G58" s="327" t="s">
        <v>81</v>
      </c>
      <c r="H58" s="327" t="s">
        <v>81</v>
      </c>
      <c r="I58" s="327" t="s">
        <v>81</v>
      </c>
      <c r="J58" s="327" t="s">
        <v>81</v>
      </c>
      <c r="K58" s="327" t="s">
        <v>81</v>
      </c>
      <c r="L58" s="327" t="s">
        <v>81</v>
      </c>
      <c r="M58" s="327" t="s">
        <v>81</v>
      </c>
      <c r="N58" s="327" t="s">
        <v>81</v>
      </c>
      <c r="O58" s="327" t="s">
        <v>81</v>
      </c>
      <c r="P58" s="327" t="s">
        <v>81</v>
      </c>
      <c r="Q58" s="327" t="s">
        <v>81</v>
      </c>
      <c r="R58" s="327" t="s">
        <v>81</v>
      </c>
      <c r="S58" s="327" t="s">
        <v>81</v>
      </c>
      <c r="T58" s="327" t="s">
        <v>81</v>
      </c>
      <c r="U58" s="327" t="s">
        <v>81</v>
      </c>
      <c r="V58" s="327" t="s">
        <v>81</v>
      </c>
      <c r="W58" s="327" t="s">
        <v>81</v>
      </c>
      <c r="X58" s="327" t="s">
        <v>81</v>
      </c>
      <c r="Y58" s="328" t="s">
        <v>81</v>
      </c>
    </row>
    <row r="59" spans="1:25" ht="15" customHeight="1" x14ac:dyDescent="0.35">
      <c r="A59" s="59" t="s">
        <v>213</v>
      </c>
      <c r="B59" s="1088" t="s">
        <v>505</v>
      </c>
      <c r="C59" s="935">
        <v>0</v>
      </c>
      <c r="D59" s="914">
        <v>0</v>
      </c>
      <c r="E59" s="914">
        <v>0</v>
      </c>
      <c r="F59" s="914">
        <v>0</v>
      </c>
      <c r="G59" s="914">
        <v>0</v>
      </c>
      <c r="H59" s="914">
        <v>0</v>
      </c>
      <c r="I59" s="914">
        <v>0</v>
      </c>
      <c r="J59" s="914">
        <v>0</v>
      </c>
      <c r="K59" s="914">
        <v>0</v>
      </c>
      <c r="L59" s="915">
        <f>SUM(C59:K59)</f>
        <v>0</v>
      </c>
      <c r="M59" s="916">
        <v>0</v>
      </c>
      <c r="N59" s="916">
        <v>0</v>
      </c>
      <c r="O59" s="916">
        <v>0</v>
      </c>
      <c r="P59" s="916">
        <v>0</v>
      </c>
      <c r="Q59" s="916">
        <v>0</v>
      </c>
      <c r="R59" s="916">
        <v>0</v>
      </c>
      <c r="S59" s="916">
        <v>0</v>
      </c>
      <c r="T59" s="916">
        <v>0</v>
      </c>
      <c r="U59" s="916">
        <v>0</v>
      </c>
      <c r="V59" s="916">
        <v>0</v>
      </c>
      <c r="W59" s="916">
        <v>0</v>
      </c>
      <c r="X59" s="916">
        <v>0</v>
      </c>
      <c r="Y59" s="351">
        <f>SUM(L59:X59)</f>
        <v>0</v>
      </c>
    </row>
    <row r="60" spans="1:25" ht="15" customHeight="1" x14ac:dyDescent="0.35">
      <c r="A60" s="60" t="s">
        <v>215</v>
      </c>
      <c r="B60" s="1331" t="s">
        <v>506</v>
      </c>
      <c r="C60" s="917">
        <v>0</v>
      </c>
      <c r="D60" s="918">
        <v>0</v>
      </c>
      <c r="E60" s="918">
        <v>0</v>
      </c>
      <c r="F60" s="918">
        <v>0</v>
      </c>
      <c r="G60" s="918">
        <v>0</v>
      </c>
      <c r="H60" s="918">
        <v>0</v>
      </c>
      <c r="I60" s="918">
        <v>0</v>
      </c>
      <c r="J60" s="918">
        <v>0</v>
      </c>
      <c r="K60" s="918">
        <v>0</v>
      </c>
      <c r="L60" s="919">
        <f>SUM(C60:K60)</f>
        <v>0</v>
      </c>
      <c r="M60" s="920">
        <v>0</v>
      </c>
      <c r="N60" s="920">
        <v>0</v>
      </c>
      <c r="O60" s="920">
        <v>0</v>
      </c>
      <c r="P60" s="920">
        <v>0</v>
      </c>
      <c r="Q60" s="920">
        <v>0</v>
      </c>
      <c r="R60" s="920">
        <v>0</v>
      </c>
      <c r="S60" s="920">
        <v>0</v>
      </c>
      <c r="T60" s="920">
        <v>0</v>
      </c>
      <c r="U60" s="920">
        <v>0</v>
      </c>
      <c r="V60" s="920">
        <v>0</v>
      </c>
      <c r="W60" s="920">
        <v>0</v>
      </c>
      <c r="X60" s="920">
        <v>0</v>
      </c>
      <c r="Y60" s="349">
        <f>SUM(L60:X60)</f>
        <v>0</v>
      </c>
    </row>
    <row r="61" spans="1:25" ht="15" customHeight="1" x14ac:dyDescent="0.35">
      <c r="A61" s="61" t="s">
        <v>217</v>
      </c>
      <c r="B61" s="1089" t="s">
        <v>507</v>
      </c>
      <c r="C61" s="921">
        <v>0</v>
      </c>
      <c r="D61" s="922">
        <v>0</v>
      </c>
      <c r="E61" s="922">
        <v>0</v>
      </c>
      <c r="F61" s="922">
        <v>0</v>
      </c>
      <c r="G61" s="922">
        <v>0</v>
      </c>
      <c r="H61" s="922">
        <v>0</v>
      </c>
      <c r="I61" s="922">
        <v>0</v>
      </c>
      <c r="J61" s="922">
        <v>0</v>
      </c>
      <c r="K61" s="922">
        <v>0</v>
      </c>
      <c r="L61" s="923">
        <f>SUM(C61:K61)</f>
        <v>0</v>
      </c>
      <c r="M61" s="924">
        <v>0</v>
      </c>
      <c r="N61" s="924">
        <v>0</v>
      </c>
      <c r="O61" s="924">
        <v>0</v>
      </c>
      <c r="P61" s="924">
        <v>0</v>
      </c>
      <c r="Q61" s="924">
        <v>0</v>
      </c>
      <c r="R61" s="924">
        <v>0</v>
      </c>
      <c r="S61" s="924">
        <v>0</v>
      </c>
      <c r="T61" s="924">
        <v>0</v>
      </c>
      <c r="U61" s="924">
        <v>0</v>
      </c>
      <c r="V61" s="924">
        <v>0</v>
      </c>
      <c r="W61" s="924">
        <v>0</v>
      </c>
      <c r="X61" s="924">
        <v>0</v>
      </c>
      <c r="Y61" s="353">
        <f>SUM(L61:X61)</f>
        <v>0</v>
      </c>
    </row>
    <row r="62" spans="1:25" ht="15" customHeight="1" x14ac:dyDescent="0.35">
      <c r="A62" s="97" t="s">
        <v>219</v>
      </c>
      <c r="B62" s="907" t="s">
        <v>508</v>
      </c>
      <c r="C62" s="925">
        <f>SUM(C59:C61)</f>
        <v>0</v>
      </c>
      <c r="D62" s="926">
        <f t="shared" ref="D62:Y62" si="4">SUM(D59:D61)</f>
        <v>0</v>
      </c>
      <c r="E62" s="926">
        <f t="shared" si="4"/>
        <v>0</v>
      </c>
      <c r="F62" s="926">
        <f t="shared" si="4"/>
        <v>0</v>
      </c>
      <c r="G62" s="926">
        <f t="shared" si="4"/>
        <v>0</v>
      </c>
      <c r="H62" s="926">
        <f t="shared" si="4"/>
        <v>0</v>
      </c>
      <c r="I62" s="926">
        <f t="shared" si="4"/>
        <v>0</v>
      </c>
      <c r="J62" s="926">
        <f t="shared" si="4"/>
        <v>0</v>
      </c>
      <c r="K62" s="926">
        <f t="shared" si="4"/>
        <v>0</v>
      </c>
      <c r="L62" s="927">
        <f t="shared" si="4"/>
        <v>0</v>
      </c>
      <c r="M62" s="355">
        <f t="shared" si="4"/>
        <v>0</v>
      </c>
      <c r="N62" s="355">
        <f t="shared" si="4"/>
        <v>0</v>
      </c>
      <c r="O62" s="355">
        <f t="shared" si="4"/>
        <v>0</v>
      </c>
      <c r="P62" s="355">
        <f t="shared" si="4"/>
        <v>0</v>
      </c>
      <c r="Q62" s="355">
        <f t="shared" si="4"/>
        <v>0</v>
      </c>
      <c r="R62" s="355">
        <f t="shared" si="4"/>
        <v>0</v>
      </c>
      <c r="S62" s="355">
        <f t="shared" si="4"/>
        <v>0</v>
      </c>
      <c r="T62" s="355">
        <f t="shared" si="4"/>
        <v>0</v>
      </c>
      <c r="U62" s="355">
        <f t="shared" si="4"/>
        <v>0</v>
      </c>
      <c r="V62" s="355">
        <f t="shared" si="4"/>
        <v>0</v>
      </c>
      <c r="W62" s="355">
        <f t="shared" si="4"/>
        <v>0</v>
      </c>
      <c r="X62" s="355">
        <f t="shared" si="4"/>
        <v>0</v>
      </c>
      <c r="Y62" s="355">
        <f t="shared" si="4"/>
        <v>0</v>
      </c>
    </row>
    <row r="63" spans="1:25" ht="15" customHeight="1" x14ac:dyDescent="0.35">
      <c r="A63" s="62"/>
      <c r="B63" s="909"/>
      <c r="C63" s="928"/>
      <c r="D63" s="928"/>
      <c r="E63" s="928"/>
      <c r="F63" s="928"/>
      <c r="G63" s="928"/>
      <c r="H63" s="928"/>
      <c r="I63" s="928"/>
      <c r="J63" s="928"/>
      <c r="K63" s="928"/>
      <c r="L63" s="928"/>
      <c r="M63" s="928"/>
      <c r="N63" s="928"/>
      <c r="O63" s="928"/>
      <c r="P63" s="928"/>
      <c r="Q63" s="928"/>
      <c r="R63" s="928"/>
      <c r="S63" s="928"/>
      <c r="T63" s="928"/>
      <c r="U63" s="928"/>
      <c r="V63" s="928"/>
      <c r="W63" s="928"/>
      <c r="X63" s="928"/>
      <c r="Y63" s="929"/>
    </row>
    <row r="64" spans="1:25" ht="15" customHeight="1" x14ac:dyDescent="0.35">
      <c r="A64" s="97">
        <v>4</v>
      </c>
      <c r="B64" s="910" t="s">
        <v>509</v>
      </c>
      <c r="C64" s="925">
        <f>SUM(C54,C56,C62)</f>
        <v>0</v>
      </c>
      <c r="D64" s="926">
        <f t="shared" ref="D64:Y64" si="5">SUM(D54,D56,D62)</f>
        <v>0</v>
      </c>
      <c r="E64" s="926">
        <f t="shared" si="5"/>
        <v>0</v>
      </c>
      <c r="F64" s="926">
        <f t="shared" si="5"/>
        <v>0</v>
      </c>
      <c r="G64" s="926">
        <f t="shared" si="5"/>
        <v>0</v>
      </c>
      <c r="H64" s="926">
        <f t="shared" si="5"/>
        <v>0</v>
      </c>
      <c r="I64" s="926">
        <f t="shared" si="5"/>
        <v>0</v>
      </c>
      <c r="J64" s="926">
        <f t="shared" si="5"/>
        <v>0</v>
      </c>
      <c r="K64" s="926">
        <f>SUM(K54,K56,K62)</f>
        <v>0</v>
      </c>
      <c r="L64" s="927">
        <f t="shared" si="5"/>
        <v>0</v>
      </c>
      <c r="M64" s="355">
        <f t="shared" si="5"/>
        <v>0</v>
      </c>
      <c r="N64" s="355">
        <f t="shared" si="5"/>
        <v>0</v>
      </c>
      <c r="O64" s="355">
        <f t="shared" si="5"/>
        <v>0</v>
      </c>
      <c r="P64" s="355">
        <f t="shared" si="5"/>
        <v>0</v>
      </c>
      <c r="Q64" s="355">
        <f t="shared" si="5"/>
        <v>0</v>
      </c>
      <c r="R64" s="355">
        <f t="shared" si="5"/>
        <v>0</v>
      </c>
      <c r="S64" s="355">
        <f t="shared" si="5"/>
        <v>0</v>
      </c>
      <c r="T64" s="355">
        <f t="shared" si="5"/>
        <v>0</v>
      </c>
      <c r="U64" s="355">
        <f t="shared" si="5"/>
        <v>0</v>
      </c>
      <c r="V64" s="355">
        <f t="shared" si="5"/>
        <v>0</v>
      </c>
      <c r="W64" s="355">
        <f t="shared" si="5"/>
        <v>0</v>
      </c>
      <c r="X64" s="355">
        <f t="shared" si="5"/>
        <v>0</v>
      </c>
      <c r="Y64" s="355">
        <f t="shared" si="5"/>
        <v>0</v>
      </c>
    </row>
    <row r="65" spans="1:25" ht="15" customHeight="1" x14ac:dyDescent="0.35">
      <c r="A65" s="62"/>
      <c r="B65" s="909"/>
      <c r="C65" s="928"/>
      <c r="D65" s="928"/>
      <c r="E65" s="928"/>
      <c r="F65" s="928"/>
      <c r="G65" s="928"/>
      <c r="H65" s="928"/>
      <c r="I65" s="928"/>
      <c r="J65" s="928"/>
      <c r="K65" s="928"/>
      <c r="L65" s="928"/>
      <c r="M65" s="928"/>
      <c r="N65" s="928"/>
      <c r="O65" s="928"/>
      <c r="P65" s="928"/>
      <c r="Q65" s="928"/>
      <c r="R65" s="928"/>
      <c r="S65" s="928"/>
      <c r="T65" s="928"/>
      <c r="U65" s="928"/>
      <c r="V65" s="928"/>
      <c r="W65" s="928"/>
      <c r="X65" s="928"/>
      <c r="Y65" s="929"/>
    </row>
    <row r="66" spans="1:25" ht="26.25" x14ac:dyDescent="0.35">
      <c r="A66" s="12">
        <v>5</v>
      </c>
      <c r="B66" s="1384" t="s">
        <v>510</v>
      </c>
      <c r="C66" s="930">
        <v>0</v>
      </c>
      <c r="D66" s="931">
        <v>0</v>
      </c>
      <c r="E66" s="931">
        <v>0</v>
      </c>
      <c r="F66" s="931">
        <v>0</v>
      </c>
      <c r="G66" s="931">
        <v>0</v>
      </c>
      <c r="H66" s="931">
        <v>0</v>
      </c>
      <c r="I66" s="931">
        <v>0</v>
      </c>
      <c r="J66" s="931">
        <v>0</v>
      </c>
      <c r="K66" s="931">
        <v>0</v>
      </c>
      <c r="L66" s="932">
        <f>SUM(C66:K66)</f>
        <v>0</v>
      </c>
      <c r="M66" s="933">
        <v>0</v>
      </c>
      <c r="N66" s="933">
        <v>0</v>
      </c>
      <c r="O66" s="933">
        <v>0</v>
      </c>
      <c r="P66" s="933">
        <v>0</v>
      </c>
      <c r="Q66" s="933">
        <v>0</v>
      </c>
      <c r="R66" s="933">
        <v>0</v>
      </c>
      <c r="S66" s="933">
        <v>0</v>
      </c>
      <c r="T66" s="933">
        <v>0</v>
      </c>
      <c r="U66" s="933">
        <v>0</v>
      </c>
      <c r="V66" s="933">
        <v>0</v>
      </c>
      <c r="W66" s="933">
        <v>0</v>
      </c>
      <c r="X66" s="933">
        <v>0</v>
      </c>
      <c r="Y66" s="934">
        <f>SUM(L66:X66)</f>
        <v>0</v>
      </c>
    </row>
    <row r="67" spans="1:25" ht="15" customHeight="1" x14ac:dyDescent="0.35">
      <c r="A67" s="62"/>
      <c r="B67" s="909"/>
      <c r="C67" s="928"/>
      <c r="D67" s="928"/>
      <c r="E67" s="928"/>
      <c r="F67" s="928"/>
      <c r="G67" s="928"/>
      <c r="H67" s="928"/>
      <c r="I67" s="928"/>
      <c r="J67" s="928"/>
      <c r="K67" s="928"/>
      <c r="L67" s="928"/>
      <c r="M67" s="928"/>
      <c r="N67" s="928"/>
      <c r="O67" s="928"/>
      <c r="P67" s="928"/>
      <c r="Q67" s="928"/>
      <c r="R67" s="928"/>
      <c r="S67" s="928"/>
      <c r="T67" s="928"/>
      <c r="U67" s="928"/>
      <c r="V67" s="928"/>
      <c r="W67" s="928"/>
      <c r="X67" s="928"/>
      <c r="Y67" s="929"/>
    </row>
    <row r="68" spans="1:25" ht="13.15" x14ac:dyDescent="0.35">
      <c r="A68" s="12">
        <v>6</v>
      </c>
      <c r="B68" s="1384" t="s">
        <v>511</v>
      </c>
      <c r="C68" s="930">
        <v>0</v>
      </c>
      <c r="D68" s="931">
        <v>0</v>
      </c>
      <c r="E68" s="931">
        <v>0</v>
      </c>
      <c r="F68" s="931">
        <v>0</v>
      </c>
      <c r="G68" s="931">
        <v>0</v>
      </c>
      <c r="H68" s="931">
        <v>0</v>
      </c>
      <c r="I68" s="931">
        <v>0</v>
      </c>
      <c r="J68" s="931">
        <v>0</v>
      </c>
      <c r="K68" s="931">
        <v>0</v>
      </c>
      <c r="L68" s="932">
        <f>SUM(C68:K68)</f>
        <v>0</v>
      </c>
      <c r="M68" s="933">
        <v>0</v>
      </c>
      <c r="N68" s="933">
        <v>0</v>
      </c>
      <c r="O68" s="933">
        <v>0</v>
      </c>
      <c r="P68" s="933">
        <v>0</v>
      </c>
      <c r="Q68" s="933">
        <v>0</v>
      </c>
      <c r="R68" s="933">
        <v>0</v>
      </c>
      <c r="S68" s="933">
        <v>0</v>
      </c>
      <c r="T68" s="933">
        <v>0</v>
      </c>
      <c r="U68" s="933">
        <v>0</v>
      </c>
      <c r="V68" s="933">
        <v>0</v>
      </c>
      <c r="W68" s="933">
        <v>0</v>
      </c>
      <c r="X68" s="933">
        <v>0</v>
      </c>
      <c r="Y68" s="934">
        <f>SUM(L68:X68)</f>
        <v>0</v>
      </c>
    </row>
    <row r="70" spans="1:25" ht="13.15" x14ac:dyDescent="0.35">
      <c r="A70" s="44"/>
      <c r="B70" s="18"/>
      <c r="C70" s="18"/>
      <c r="D70" s="18"/>
      <c r="E70" s="18"/>
      <c r="F70" s="18"/>
      <c r="G70" s="18"/>
      <c r="H70" s="18"/>
      <c r="I70" s="18"/>
      <c r="J70" s="18"/>
      <c r="K70" s="18"/>
      <c r="L70" s="18"/>
      <c r="M70" s="18"/>
      <c r="N70" s="18"/>
      <c r="O70" s="18"/>
      <c r="P70" s="18"/>
      <c r="Q70" s="18"/>
      <c r="R70" s="18"/>
      <c r="S70" s="18"/>
      <c r="T70" s="18"/>
      <c r="U70" s="18"/>
      <c r="V70" s="18"/>
      <c r="W70" s="18"/>
      <c r="X70" s="18"/>
      <c r="Y70" s="18"/>
    </row>
  </sheetData>
  <sheetProtection formatCells="0" sort="0" autoFilter="0"/>
  <mergeCells count="4">
    <mergeCell ref="A4:B5"/>
    <mergeCell ref="C4:L4"/>
    <mergeCell ref="M4:Y4"/>
    <mergeCell ref="C5:L5"/>
  </mergeCells>
  <pageMargins left="0.70866141732283472" right="0.70866141732283472" top="0.74803149606299213" bottom="0.74803149606299213" header="0.31496062992125984" footer="0.31496062992125984"/>
  <pageSetup paperSize="9" scale="32" fitToWidth="2" fitToHeight="2" orientation="landscape" r:id="rId1"/>
  <rowBreaks count="1" manualBreakCount="1">
    <brk id="54" max="2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010261F054994E932308ADBDEBD0FC" ma:contentTypeVersion="23" ma:contentTypeDescription="Create a new document." ma:contentTypeScope="" ma:versionID="e44e056fcd9d5930f48c933f16e83c2c">
  <xsd:schema xmlns:xsd="http://www.w3.org/2001/XMLSchema" xmlns:xs="http://www.w3.org/2001/XMLSchema" xmlns:p="http://schemas.microsoft.com/office/2006/metadata/properties" xmlns:ns2="abfad1d3-5ec7-49b6-b887-0dfc74677006" xmlns:ns3="d3baf7f9-4022-4b25-a706-e2615f1f01c2" xmlns:ns4="3e405583-359d-43b4-b273-0eaaf844b1bc" targetNamespace="http://schemas.microsoft.com/office/2006/metadata/properties" ma:root="true" ma:fieldsID="04f723bd9f426faff0ea48c9f9084629" ns2:_="" ns3:_="" ns4:_="">
    <xsd:import namespace="abfad1d3-5ec7-49b6-b887-0dfc74677006"/>
    <xsd:import namespace="d3baf7f9-4022-4b25-a706-e2615f1f01c2"/>
    <xsd:import namespace="3e405583-359d-43b4-b273-0eaaf844b1bc"/>
    <xsd:element name="properties">
      <xsd:complexType>
        <xsd:sequence>
          <xsd:element name="documentManagement">
            <xsd:complexType>
              <xsd:all>
                <xsd:element ref="ns2:MediaServiceFastMetadata" minOccurs="0"/>
                <xsd:element ref="ns2:MediaService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4:TaxCatchAll" minOccurs="0"/>
                <xsd:element ref="ns2:MediaLengthInSecond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ad1d3-5ec7-49b6-b887-0dfc7467700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ac42e1f-8393-410e-9ca5-f333132f5e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baf7f9-4022-4b25-a706-e2615f1f01c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405583-359d-43b4-b273-0eaaf844b1b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3a5795c-6e30-49f0-b254-a4e087637fa8}" ma:internalName="TaxCatchAll" ma:showField="CatchAllData" ma:web="d3baf7f9-4022-4b25-a706-e2615f1f01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e405583-359d-43b4-b273-0eaaf844b1bc" xsi:nil="true"/>
    <lcf76f155ced4ddcb4097134ff3c332f xmlns="abfad1d3-5ec7-49b6-b887-0dfc7467700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ac42e1f-8393-410e-9ca5-f333132f5efe" ContentTypeId="0x0101" PreviousValue="false"/>
</file>

<file path=customXml/itemProps1.xml><?xml version="1.0" encoding="utf-8"?>
<ds:datastoreItem xmlns:ds="http://schemas.openxmlformats.org/officeDocument/2006/customXml" ds:itemID="{5AF3D682-0C65-4F07-81A3-3F7AD7273471}"/>
</file>

<file path=customXml/itemProps2.xml><?xml version="1.0" encoding="utf-8"?>
<ds:datastoreItem xmlns:ds="http://schemas.openxmlformats.org/officeDocument/2006/customXml" ds:itemID="{DA604EEA-6AB2-4467-A6CA-B58DCD168B74}">
  <ds:schemaRefs>
    <ds:schemaRef ds:uri="http://schemas.openxmlformats.org/package/2006/metadata/core-properties"/>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purl.org/dc/elements/1.1/"/>
    <ds:schemaRef ds:uri="http://purl.org/dc/terms/"/>
    <ds:schemaRef ds:uri="http://purl.org/dc/dcmitype/"/>
    <ds:schemaRef ds:uri="4a36af2b-7ead-4ec1-93d6-e5abca867a59"/>
    <ds:schemaRef ds:uri="caafa486-c8c6-4126-8584-9461743b94b8"/>
  </ds:schemaRefs>
</ds:datastoreItem>
</file>

<file path=customXml/itemProps3.xml><?xml version="1.0" encoding="utf-8"?>
<ds:datastoreItem xmlns:ds="http://schemas.openxmlformats.org/officeDocument/2006/customXml" ds:itemID="{6F7D05C4-45E6-4B96-8063-DE65761AC55F}">
  <ds:schemaRefs>
    <ds:schemaRef ds:uri="http://schemas.microsoft.com/sharepoint/v3/contenttype/forms"/>
  </ds:schemaRefs>
</ds:datastoreItem>
</file>

<file path=customXml/itemProps4.xml><?xml version="1.0" encoding="utf-8"?>
<ds:datastoreItem xmlns:ds="http://schemas.openxmlformats.org/officeDocument/2006/customXml" ds:itemID="{CC9E22B0-031D-4042-AED5-72114F1DA3D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19</vt:i4>
      </vt:variant>
      <vt:variant>
        <vt:lpstr>Named Ranges</vt:lpstr>
      </vt:variant>
      <vt:variant>
        <vt:i4>27</vt:i4>
      </vt:variant>
    </vt:vector>
  </HeadingPairs>
  <TitlesOfParts>
    <vt:vector size="46" baseType="lpstr">
      <vt:lpstr>Workbook information</vt:lpstr>
      <vt:lpstr>Financial indicators</vt:lpstr>
      <vt:lpstr>Financial checks</vt:lpstr>
      <vt:lpstr>Assumptions table</vt:lpstr>
      <vt:lpstr>1 - Inc and Exp</vt:lpstr>
      <vt:lpstr>2 - Financial position</vt:lpstr>
      <vt:lpstr>3 - Cash flow</vt:lpstr>
      <vt:lpstr>4 - Income</vt:lpstr>
      <vt:lpstr>5 - Research</vt:lpstr>
      <vt:lpstr>6 - Fees</vt:lpstr>
      <vt:lpstr>7 - FTEs</vt:lpstr>
      <vt:lpstr>7a - FTE domicile</vt:lpstr>
      <vt:lpstr>8 - Cost centre</vt:lpstr>
      <vt:lpstr>9 - Staff</vt:lpstr>
      <vt:lpstr>10 - Severance</vt:lpstr>
      <vt:lpstr>11 - Remuneration</vt:lpstr>
      <vt:lpstr>12 - Capital</vt:lpstr>
      <vt:lpstr>13 - Commitments</vt:lpstr>
      <vt:lpstr>14 - Access &amp; Participation</vt:lpstr>
      <vt:lpstr>'1 - Inc and Exp'!Print_Area</vt:lpstr>
      <vt:lpstr>'10 - Severance'!Print_Area</vt:lpstr>
      <vt:lpstr>'11 - Remuneration'!Print_Area</vt:lpstr>
      <vt:lpstr>'12 - Capital'!Print_Area</vt:lpstr>
      <vt:lpstr>'13 - Commitments'!Print_Area</vt:lpstr>
      <vt:lpstr>'14 - Access &amp; Participation'!Print_Area</vt:lpstr>
      <vt:lpstr>'2 - Financial position'!Print_Area</vt:lpstr>
      <vt:lpstr>'3 - Cash flow'!Print_Area</vt:lpstr>
      <vt:lpstr>'4 - Income'!Print_Area</vt:lpstr>
      <vt:lpstr>'5 - Research'!Print_Area</vt:lpstr>
      <vt:lpstr>'6 - Fees'!Print_Area</vt:lpstr>
      <vt:lpstr>'7 - FTEs'!Print_Area</vt:lpstr>
      <vt:lpstr>'7a - FTE domicile'!Print_Area</vt:lpstr>
      <vt:lpstr>'8 - Cost centre'!Print_Area</vt:lpstr>
      <vt:lpstr>'9 - Staff'!Print_Area</vt:lpstr>
      <vt:lpstr>'Assumptions table'!Print_Area</vt:lpstr>
      <vt:lpstr>'Workbook information'!Print_Area</vt:lpstr>
      <vt:lpstr>'1 - Inc and Exp'!Print_Titles</vt:lpstr>
      <vt:lpstr>'10 - Severance'!Print_Titles</vt:lpstr>
      <vt:lpstr>'2 - Financial position'!Print_Titles</vt:lpstr>
      <vt:lpstr>'3 - Cash flow'!Print_Titles</vt:lpstr>
      <vt:lpstr>'4 - Income'!Print_Titles</vt:lpstr>
      <vt:lpstr>'5 - Research'!Print_Titles</vt:lpstr>
      <vt:lpstr>'6 - Fees'!Print_Titles</vt:lpstr>
      <vt:lpstr>'8 - Cost centre'!Print_Titles</vt:lpstr>
      <vt:lpstr>'9 - Staff'!Print_Titles</vt:lpstr>
      <vt:lpstr>'Financial indicators'!Print_Titles</vt:lpstr>
    </vt:vector>
  </TitlesOfParts>
  <Manager/>
  <Company>OfS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AFR26 sample workbook</dc:title>
  <dc:subject/>
  <dc:creator>Sara Carroll</dc:creator>
  <cp:keywords/>
  <dc:description/>
  <cp:lastModifiedBy>Sara Carroll</cp:lastModifiedBy>
  <cp:revision/>
  <dcterms:created xsi:type="dcterms:W3CDTF">2019-05-01T16:29:17Z</dcterms:created>
  <dcterms:modified xsi:type="dcterms:W3CDTF">2026-04-09T09:16:22Z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0x010100FD010261F054994E932308ADBDEBD0FC</vt:lpwstr>
  </property>
  <property fmtid="{D5CDD505-2E9C-101B-9397-08002B2CF9AE}" pid="3" name="RecordType">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