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fficeforstudents.sharepoint.com/sites/Team-DigitalPublishingTeam/Shared Documents/Design studio/WEBSITE/Regulatory MASTERS/Regulatory advice 3 How to register with the OfS/2026-09/"/>
    </mc:Choice>
  </mc:AlternateContent>
  <xr:revisionPtr revIDLastSave="1" documentId="8_{EF9DEC48-96D3-4604-9156-0A96B71DE89C}" xr6:coauthVersionLast="47" xr6:coauthVersionMax="47" xr10:uidLastSave="{F3293E06-AA8D-4D12-8CEC-9367D1734D4A}"/>
  <bookViews>
    <workbookView xWindow="43080" yWindow="9450" windowWidth="29040" windowHeight="15720" firstSheet="1" activeTab="1" xr2:uid="{FED9FB86-5C18-4C22-82A4-A7D6C1540E22}"/>
  </bookViews>
  <sheets>
    <sheet name="config_in" sheetId="23" state="hidden" r:id="rId1"/>
    <sheet name="Financial tables" sheetId="1" r:id="rId2"/>
    <sheet name="Scenario planning" sheetId="20" r:id="rId3"/>
    <sheet name="Validation" sheetId="2" r:id="rId4"/>
  </sheets>
  <externalReferences>
    <externalReference r:id="rId5"/>
    <externalReference r:id="rId6"/>
  </externalReferences>
  <definedNames>
    <definedName name="_AMO_UniqueIdentifier" hidden="1">"'850502d6-ad66-4ae7-b0e5-caeb2d802b4f'"</definedName>
    <definedName name="allyears_datacols">'Financial tables'!$K$131:$N$131</definedName>
    <definedName name="allyears_rowtag">'Financial tables'!$O$12</definedName>
    <definedName name="allyears_rowvar">'Financial tables'!$O$11</definedName>
    <definedName name="allyears_y3_datacol">'Financial tables'!$C$133</definedName>
    <definedName name="allyears_y3_rowtag">'Financial tables'!$O$8</definedName>
    <definedName name="fin_all_datacols">'Financial tables'!$C$131:$J$131</definedName>
    <definedName name="fin_all_rowtags1">'Financial tables'!$K$14:$L$22</definedName>
    <definedName name="fin_all_rowtags10">'Financial tables'!$K$60:$L$60</definedName>
    <definedName name="fin_all_rowtags11">'Financial tables'!$K$67:$L$70</definedName>
    <definedName name="fin_all_rowtags12">'Financial tables'!$K$72:$L$72</definedName>
    <definedName name="fin_all_rowtags13">'Financial tables'!$K$75:$L$80</definedName>
    <definedName name="fin_all_rowtags14">'Financial tables'!$K$83:$L$89</definedName>
    <definedName name="fin_all_rowtags15">'Financial tables'!$K$91:$L$91</definedName>
    <definedName name="fin_all_rowtags16">'Financial tables'!$K$94:$L$97</definedName>
    <definedName name="fin_all_rowtags17">'Financial tables'!$K$99:$L$99</definedName>
    <definedName name="fin_all_rowtags18">'Financial tables'!$K$101:$L$101</definedName>
    <definedName name="fin_all_rowtags19">'Financial tables'!$K$104:$L$106</definedName>
    <definedName name="fin_all_rowtags2">'Financial tables'!$K$25:$L$27</definedName>
    <definedName name="fin_all_rowtags20">'Financial tables'!$K$109:$L$112</definedName>
    <definedName name="fin_all_rowtags21">'Financial tables'!$K$114:$L$114</definedName>
    <definedName name="fin_all_rowtags22">'Financial tables'!$K$121:$L$123</definedName>
    <definedName name="fin_all_rowtags23">'Financial tables'!$K$125:$L$128</definedName>
    <definedName name="fin_all_rowtags3">'Financial tables'!$K$34:$L$39</definedName>
    <definedName name="fin_all_rowtags4">'Financial tables'!$K$42:$L$48</definedName>
    <definedName name="fin_all_rowtags5">'Financial tables'!$K$50:$L$50</definedName>
    <definedName name="fin_all_rowtags6">'Financial tables'!$K$52:$L$52</definedName>
    <definedName name="fin_all_rowtags7">'Financial tables'!$K$54:$L$54</definedName>
    <definedName name="fin_all_rowtags8">'Financial tables'!$K$56:$L$56</definedName>
    <definedName name="fin_all_rowtags9">'Financial tables'!$K$58:$L$58</definedName>
    <definedName name="fin_all_rowvars">'Financial tables'!$K$13:$L$13</definedName>
    <definedName name="HEIFY1">[1]Flags!$E$29</definedName>
    <definedName name="HEIFY1_IN">[1]Flags!$C$5</definedName>
    <definedName name="HEIFY2">[1]Flags!$F$29</definedName>
    <definedName name="HEIFY2_IN">[1]Flags!$D$5</definedName>
    <definedName name="_xlnm.Print_Area" localSheetId="1">'Financial tables'!$A$1:$K$130</definedName>
    <definedName name="Provider">'Financial tables'!$K$4</definedName>
    <definedName name="PROVUKPRN">[1]Flags!$B$18</definedName>
    <definedName name="REGCAT">[1]Flags!$C$2</definedName>
    <definedName name="REGISTRATION_DATE">[1]Flags!$D$2</definedName>
    <definedName name="REGISTRATION_YEAR">[1]Flags!$B$24</definedName>
    <definedName name="RESEARCHY1">[1]Flags!$E$25</definedName>
    <definedName name="RESEARCHY1_IN">[1]Flags!$A$5</definedName>
    <definedName name="RESEARCHY2">[1]Flags!$F$25</definedName>
    <definedName name="RESEARCHY2_IN">[1]Flags!$B$5</definedName>
    <definedName name="SUBCONTRACTED_FTE">[1]Flags!$G$5</definedName>
    <definedName name="T0_dropdown">'[1]0 Valid'!$C$62:$C$63</definedName>
    <definedName name="T0W1_dropdown">'[1]0 Valid'!$T$24:$U$24</definedName>
    <definedName name="T1_dropdown">'[1]1 Valid'!$C$67:$C$68</definedName>
    <definedName name="T10_dropdown">'[1]10 Valid'!$P$7:$P$8</definedName>
    <definedName name="T11_dropdown">'[1]11 Valid'!$B$114:$B$115</definedName>
    <definedName name="T11W1_dropdown">'[1]11 Valid'!$AL$42:$AM$42</definedName>
    <definedName name="T11W10_dropdown">'[1]11 Valid'!$AL$51:$AM$51</definedName>
    <definedName name="T11W11_dropdown">'[1]11 Valid'!$AL$52:$AM$52</definedName>
    <definedName name="T11W3_dropdown">'[1]11 Valid'!$AL$44:$AM$44</definedName>
    <definedName name="T11W4_dropdown">'[1]11 Valid'!$AL$45:$AM$45</definedName>
    <definedName name="T11W5_dropdown">'[1]11 Valid'!$AL$46:$AM$46</definedName>
    <definedName name="T11W6_dropdown">'[1]11 Valid'!$AL$47:$AM$47</definedName>
    <definedName name="T11W7_dropdown">'[1]11 Valid'!$AL$48:$AM$48</definedName>
    <definedName name="T11W8_dropdown">'[1]11 Valid'!$AL$49:$AM$49</definedName>
    <definedName name="T11W9_dropdown">'[1]11 Valid'!$AL$50:$AM$50</definedName>
    <definedName name="T12W5_dropdown">'[1]12 Valid'!$R$27:$S$27</definedName>
    <definedName name="T12W7_dropdown">'[1]12 Valid'!$R$29:$S$29</definedName>
    <definedName name="T12W8_dropdown">'[1]12 Valid'!$R$30:$S$30</definedName>
    <definedName name="T13_dropdown1">'[1]13 Valid'!$Q$9:$Q$19</definedName>
    <definedName name="T13_dropdown2">'[1]13 Valid'!$R$9:$R$22</definedName>
    <definedName name="T13_dropdown3">'[1]13 Valid'!$S$9:$S$11</definedName>
    <definedName name="T13_dropdown4">'[1]13 Valid'!$T$9:$T$21</definedName>
    <definedName name="T13_dropdown5">'[1]13 Valid'!$U$9:$U$54</definedName>
    <definedName name="T13_dropdown6">'[1]13 Valid'!$V$9:$V$44</definedName>
    <definedName name="T13_dropdown7">'[1]13 Valid'!$W$9:$W$13</definedName>
    <definedName name="T13_dropdown8">'[1]13 Valid'!$X$9:$X$13</definedName>
    <definedName name="T15_dropdown">'[1]7a Valid'!$C$62:$C$253</definedName>
    <definedName name="T1W2_dropdown">'[1]1 Valid'!$AD$29:$AE$29</definedName>
    <definedName name="T1W3_dropdown">'[1]1 Valid'!$AD$30:$AE$30</definedName>
    <definedName name="T1W4_dropdown">'[1]1 Valid'!$AD$31:$AE$31</definedName>
    <definedName name="T1W6_dropdown">'[1]1 Valid'!$AD$33:$AE$33</definedName>
    <definedName name="T2W3_dropdown">'[1]2 Valid'!$AD$34:$AE$34</definedName>
    <definedName name="T2W4_dropdown">'[1]2 Valid'!$AD$35:$AE$35</definedName>
    <definedName name="T2W5_dropdown">'[1]2 Valid'!$AD$36:$AE$36</definedName>
    <definedName name="T3_dropdown1">'[1]3 Valid'!$AE$9:$AE$20</definedName>
    <definedName name="T3_dropdown2">'[1]3 Valid'!$AF$9:$AF$20</definedName>
    <definedName name="T3_dropdown3">'[1]3 Valid'!$AI$9</definedName>
    <definedName name="T3W12_dropdown">'[1]3 Valid'!$AD$42:$AE$42</definedName>
    <definedName name="T3W4_dropdown">'[1]3 Valid'!$AD$34:$AE$34</definedName>
    <definedName name="T3W5_dropdown">'[1]3 Valid'!$AD$35:$AE$35</definedName>
    <definedName name="T3W6_dropdown">'[1]3 Valid'!$AD$36:$AE$36</definedName>
    <definedName name="T4W10_dropdown">'[1]4 Valid'!$AD$38:$AE$38</definedName>
    <definedName name="T4W11_dropdown">'[1]4 Valid'!$AD$39:$AE$39</definedName>
    <definedName name="T4W12_dropdown">'[1]4 Valid'!$AD$40:$AE$40</definedName>
    <definedName name="T4W13_dropdown">'[1]4 Valid'!$AD$41:$AE$41</definedName>
    <definedName name="T4W4_dropdown">'[1]4 Valid'!$AD$32:$AE$32</definedName>
    <definedName name="T4W5_dropdown">'[1]4 Valid'!$AD$33:$AE$33</definedName>
    <definedName name="T4W6_dropdown">'[1]4 Valid'!$AD$34:$AE$34</definedName>
    <definedName name="T4W7_dropdown">'[1]4 Valid'!$AD$35:$AE$35</definedName>
    <definedName name="T4W8_dropdown">'[1]4 Valid'!$AD$36:$AE$36</definedName>
    <definedName name="T4W9_dropdown">'[1]4 Valid'!$AD$37:$AE$37</definedName>
    <definedName name="T6W1_dropdown">'[1]6 Valid'!$AM$21:$AN$21</definedName>
    <definedName name="T6W2_dropdown">'[1]6 Valid'!$AM$22:$AN$22</definedName>
    <definedName name="T6W4_dropdown">'[1]6 Valid'!$AM$24:$AN$24</definedName>
    <definedName name="T6W5_dropdown">'[1]6 Valid'!$AM$25:$AN$25</definedName>
    <definedName name="T7W1_dropdown">'[1]7 Valid'!$BT$19:$BU$19</definedName>
    <definedName name="T7W2_dropdown">'[1]7 Valid'!$BT$20:$BU$20</definedName>
    <definedName name="T7W3_dropdown">'[1]7 Valid'!$BT$21:$BU$21</definedName>
    <definedName name="T7W4_dropdown">'[1]7 Valid'!$BT$22:$BU$22</definedName>
    <definedName name="T8W1_dropdown">'[1]8 Valid'!$R$23:$S$23</definedName>
    <definedName name="T9W4_dropdown">'[1]9 Valid'!$AD$28:$AE$28</definedName>
    <definedName name="T9W6_dropdown">'[1]9 Valid'!$AD$30:$AE$30</definedName>
    <definedName name="T9W7_dropdown">'[1]9 Valid'!$AD$31:$AE$31</definedName>
    <definedName name="TABLE0_TOGGLE">[1]Flags!$T$2</definedName>
    <definedName name="TABLE1_TOGGLE">[1]Flags!$U$2</definedName>
    <definedName name="TABLE10_TOGGLE">[1]Flags!$AD$2</definedName>
    <definedName name="TABLE11_TOGGLE">[1]Flags!$AE$2</definedName>
    <definedName name="TABLE12_TOGGLE">[1]Flags!$AF$2</definedName>
    <definedName name="TABLE13_TOGGLE">[1]Flags!$AG$2</definedName>
    <definedName name="TABLE14_TOGGLE">[1]Flags!$AH$2</definedName>
    <definedName name="TABLE15_TOGGLE">[1]Flags!$AI$2</definedName>
    <definedName name="TABLE2_TOGGLE">[1]Flags!$V$2</definedName>
    <definedName name="TABLE3_TOGGLE">[1]Flags!$W$2</definedName>
    <definedName name="TABLE4_TOGGLE">[1]Flags!$X$2</definedName>
    <definedName name="TABLE5_TOGGLE">[1]Flags!$Y$2</definedName>
    <definedName name="TABLE6_TOGGLE">[1]Flags!$Z$2</definedName>
    <definedName name="TABLE7_TOGGLE">[1]Flags!$AA$2</definedName>
    <definedName name="TABLE8_TOGGLE">[1]Flags!$AB$2</definedName>
    <definedName name="TABLE9_TOGGLE">[1]Flags!$AC$2</definedName>
    <definedName name="TEACHINGY1">[1]Flags!$E$21</definedName>
    <definedName name="TEACHINGY1_IN">[1]Flags!$E$5</definedName>
    <definedName name="TEACHINGY2">[1]Flags!$F$21</definedName>
    <definedName name="TEACHINGY2_IN">[1]Flags!$F$5</definedName>
    <definedName name="Test_Toggle">[2]Flags!$U$2</definedName>
    <definedName name="TNE_HEADCOUNT">[1]Flags!$H$5</definedName>
    <definedName name="TRAC_PEER_GROUP">[1]Flags!$AJ$2</definedName>
    <definedName name="UKPRN">'Financial tables'!$L$4</definedName>
    <definedName name="V6_T7_Threshold">'[1]6 Valid'!$O$4</definedName>
    <definedName name="V7_T6_Threshold">'[1]7 Valid'!$Z$4</definedName>
    <definedName name="val_failed">Validation!$H$7</definedName>
    <definedName name="val_warning">Validation!$H$8</definedName>
    <definedName name="VERSION_NUMBER">[1]Flags!$N$25</definedName>
    <definedName name="YEAR0">[1]Flags!$E$2</definedName>
    <definedName name="YEAR1">[1]Flags!$F$2</definedName>
    <definedName name="YEAR1_TOGGLE">[1]Flags!$M$2</definedName>
    <definedName name="YEAR2">[1]Flags!$G$2</definedName>
    <definedName name="YEAR2_TOGGLE">[1]Flags!$N$2</definedName>
    <definedName name="YEAR3">[1]Flags!$H$2</definedName>
    <definedName name="YEAR3_TOGGLE">[1]Flags!$O$2</definedName>
    <definedName name="YEAR4">[1]Flags!$I$2</definedName>
    <definedName name="YEAR4_TOGGLE">[1]Flags!$P$2</definedName>
    <definedName name="YEAR5">[1]Flags!$J$2</definedName>
    <definedName name="YEAR5_TOGGLE">[1]Flags!$Q$2</definedName>
    <definedName name="YEAR6">[1]Flags!$K$2</definedName>
    <definedName name="YEAR6_TOGGLE">[1]Flags!$R$2</definedName>
    <definedName name="YEAR7">[1]Flags!$L$2</definedName>
    <definedName name="YEAR7_TOGGLE">[1]Flags!$S$2</definedName>
    <definedName name="YEAREND">[1]Flags!$B$19</definedName>
    <definedName name="YEAREND_TEXT">[1]Flags!$B$20</definedName>
  </definedNames>
  <calcPr calcId="191028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" l="1"/>
  <c r="A3" i="20"/>
  <c r="N66" i="2"/>
  <c r="N65" i="2"/>
  <c r="N64" i="2"/>
  <c r="N63" i="2"/>
  <c r="F56" i="2"/>
  <c r="D56" i="2" s="1"/>
  <c r="H57" i="2" s="1"/>
  <c r="I57" i="2" s="1"/>
  <c r="D9" i="2" l="1"/>
  <c r="H10" i="2" s="1"/>
  <c r="I10" i="2" l="1"/>
  <c r="C48" i="20" l="1"/>
  <c r="D48" i="20"/>
  <c r="C49" i="20"/>
  <c r="D49" i="20"/>
  <c r="C50" i="20"/>
  <c r="D50" i="20"/>
  <c r="C51" i="20"/>
  <c r="D51" i="20"/>
  <c r="C52" i="20"/>
  <c r="D52" i="20"/>
  <c r="C53" i="20"/>
  <c r="D53" i="20"/>
  <c r="C54" i="20"/>
  <c r="D54" i="20"/>
  <c r="C55" i="20"/>
  <c r="D55" i="20"/>
  <c r="E56" i="20"/>
  <c r="F56" i="20"/>
  <c r="G56" i="20"/>
  <c r="H56" i="20"/>
  <c r="C61" i="20"/>
  <c r="D61" i="20"/>
  <c r="C62" i="20"/>
  <c r="D62" i="20"/>
  <c r="C63" i="20"/>
  <c r="D63" i="20"/>
  <c r="C64" i="20"/>
  <c r="D64" i="20"/>
  <c r="C65" i="20"/>
  <c r="D65" i="20"/>
  <c r="E66" i="20"/>
  <c r="F66" i="20"/>
  <c r="G66" i="20"/>
  <c r="H66" i="20"/>
  <c r="C69" i="20"/>
  <c r="D69" i="20"/>
  <c r="C70" i="20"/>
  <c r="D70" i="20"/>
  <c r="C71" i="20"/>
  <c r="D71" i="20"/>
  <c r="C72" i="20"/>
  <c r="D72" i="20"/>
  <c r="C73" i="20"/>
  <c r="D73" i="20"/>
  <c r="C74" i="20"/>
  <c r="D74" i="20"/>
  <c r="E75" i="20"/>
  <c r="F75" i="20"/>
  <c r="G75" i="20"/>
  <c r="H75" i="20"/>
  <c r="C77" i="20"/>
  <c r="D77" i="20"/>
  <c r="C81" i="20"/>
  <c r="D81" i="20"/>
  <c r="F79" i="20" l="1"/>
  <c r="H79" i="20"/>
  <c r="E79" i="20"/>
  <c r="G79" i="20"/>
  <c r="D13" i="2" l="1"/>
  <c r="C123" i="1"/>
  <c r="D123" i="1"/>
  <c r="E123" i="1"/>
  <c r="F123" i="1"/>
  <c r="G123" i="1"/>
  <c r="H123" i="1"/>
  <c r="I123" i="1"/>
  <c r="J123" i="1"/>
  <c r="C97" i="1"/>
  <c r="C89" i="1"/>
  <c r="C80" i="1"/>
  <c r="C48" i="1"/>
  <c r="C39" i="1"/>
  <c r="C27" i="1"/>
  <c r="C22" i="1"/>
  <c r="I128" i="1" l="1"/>
  <c r="J128" i="1"/>
  <c r="H128" i="1"/>
  <c r="G128" i="1"/>
  <c r="F128" i="1"/>
  <c r="E128" i="1"/>
  <c r="C128" i="1"/>
  <c r="D128" i="1"/>
  <c r="C91" i="1"/>
  <c r="C50" i="1"/>
  <c r="C9" i="20"/>
  <c r="F49" i="2" l="1"/>
  <c r="C54" i="1"/>
  <c r="F36" i="20"/>
  <c r="G36" i="20"/>
  <c r="H36" i="20"/>
  <c r="E36" i="20"/>
  <c r="F27" i="20"/>
  <c r="G27" i="20"/>
  <c r="H27" i="20"/>
  <c r="E27" i="20"/>
  <c r="F17" i="20"/>
  <c r="G17" i="20"/>
  <c r="H17" i="20"/>
  <c r="E17" i="20"/>
  <c r="D42" i="20"/>
  <c r="C42" i="20"/>
  <c r="D38" i="20"/>
  <c r="C38" i="20"/>
  <c r="C31" i="20"/>
  <c r="D31" i="20"/>
  <c r="C32" i="20"/>
  <c r="D32" i="20"/>
  <c r="C33" i="20"/>
  <c r="D33" i="20"/>
  <c r="C34" i="20"/>
  <c r="D34" i="20"/>
  <c r="C35" i="20"/>
  <c r="D35" i="20"/>
  <c r="D30" i="20"/>
  <c r="C30" i="20"/>
  <c r="C23" i="20"/>
  <c r="D23" i="20"/>
  <c r="C24" i="20"/>
  <c r="D24" i="20"/>
  <c r="C25" i="20"/>
  <c r="D25" i="20"/>
  <c r="C26" i="20"/>
  <c r="D26" i="20"/>
  <c r="D22" i="20"/>
  <c r="C22" i="20"/>
  <c r="D9" i="20"/>
  <c r="D10" i="20"/>
  <c r="D11" i="20"/>
  <c r="D12" i="20"/>
  <c r="D13" i="20"/>
  <c r="D14" i="20"/>
  <c r="D15" i="20"/>
  <c r="D16" i="20"/>
  <c r="C15" i="20"/>
  <c r="C16" i="20"/>
  <c r="C14" i="20"/>
  <c r="C10" i="20"/>
  <c r="C11" i="20"/>
  <c r="C12" i="20"/>
  <c r="C13" i="20"/>
  <c r="G40" i="20" l="1"/>
  <c r="C58" i="1"/>
  <c r="E40" i="20"/>
  <c r="F40" i="20"/>
  <c r="H40" i="20"/>
  <c r="E12" i="1"/>
  <c r="F38" i="2"/>
  <c r="D38" i="2" s="1"/>
  <c r="F31" i="2"/>
  <c r="D31" i="2" s="1"/>
  <c r="F29" i="2"/>
  <c r="D29" i="2" s="1"/>
  <c r="C46" i="20" l="1"/>
  <c r="C12" i="1"/>
  <c r="D12" i="1"/>
  <c r="C7" i="20"/>
  <c r="J12" i="1"/>
  <c r="H46" i="20" s="1"/>
  <c r="I12" i="1"/>
  <c r="G46" i="20" s="1"/>
  <c r="H12" i="1"/>
  <c r="F46" i="20" s="1"/>
  <c r="G12" i="1"/>
  <c r="E46" i="20" s="1"/>
  <c r="F12" i="1"/>
  <c r="D46" i="20" s="1"/>
  <c r="F7" i="20" l="1"/>
  <c r="E7" i="20"/>
  <c r="G7" i="20"/>
  <c r="D7" i="20"/>
  <c r="H7" i="20"/>
  <c r="J32" i="1"/>
  <c r="J112" i="1"/>
  <c r="J106" i="1"/>
  <c r="J97" i="1"/>
  <c r="J89" i="1"/>
  <c r="J80" i="1"/>
  <c r="J70" i="1"/>
  <c r="J48" i="1"/>
  <c r="J39" i="1"/>
  <c r="J27" i="1"/>
  <c r="J22" i="1"/>
  <c r="V17" i="1" l="1"/>
  <c r="J91" i="1"/>
  <c r="J114" i="1"/>
  <c r="J50" i="1"/>
  <c r="J65" i="1"/>
  <c r="J119" i="1"/>
  <c r="J101" i="1" l="1"/>
  <c r="J54" i="1"/>
  <c r="J58" i="1" l="1"/>
  <c r="C32" i="1"/>
  <c r="I22" i="1" l="1"/>
  <c r="H22" i="1"/>
  <c r="G22" i="1"/>
  <c r="F22" i="1"/>
  <c r="E22" i="1"/>
  <c r="C56" i="20" l="1"/>
  <c r="D56" i="20"/>
  <c r="Q17" i="1"/>
  <c r="R17" i="1"/>
  <c r="S17" i="1"/>
  <c r="T17" i="1"/>
  <c r="U17" i="1"/>
  <c r="D17" i="20"/>
  <c r="C17" i="20"/>
  <c r="E48" i="1"/>
  <c r="C75" i="20" l="1"/>
  <c r="C36" i="20"/>
  <c r="E27" i="1"/>
  <c r="E119" i="1"/>
  <c r="C58" i="20" l="1"/>
  <c r="C19" i="20"/>
  <c r="O17" i="1"/>
  <c r="E65" i="1"/>
  <c r="E32" i="1"/>
  <c r="E39" i="1" l="1"/>
  <c r="E112" i="1"/>
  <c r="E106" i="1"/>
  <c r="E97" i="1"/>
  <c r="E89" i="1"/>
  <c r="E80" i="1"/>
  <c r="E70" i="1"/>
  <c r="C66" i="20" l="1"/>
  <c r="C27" i="20"/>
  <c r="E114" i="1"/>
  <c r="E91" i="1"/>
  <c r="E101" i="1" l="1"/>
  <c r="F27" i="1" l="1"/>
  <c r="G27" i="1"/>
  <c r="H27" i="1"/>
  <c r="I27" i="1"/>
  <c r="D58" i="20" l="1"/>
  <c r="D19" i="20"/>
  <c r="E50" i="1"/>
  <c r="E54" i="1" l="1"/>
  <c r="C79" i="20" s="1"/>
  <c r="C112" i="1"/>
  <c r="D22" i="1"/>
  <c r="D48" i="1"/>
  <c r="D27" i="1"/>
  <c r="C106" i="1"/>
  <c r="D106" i="1"/>
  <c r="D97" i="1"/>
  <c r="D70" i="1"/>
  <c r="D80" i="1"/>
  <c r="C70" i="1"/>
  <c r="D89" i="1"/>
  <c r="D112" i="1"/>
  <c r="D39" i="1"/>
  <c r="H14" i="2"/>
  <c r="C40" i="20" l="1"/>
  <c r="P17" i="1"/>
  <c r="F20" i="2"/>
  <c r="D20" i="2" s="1"/>
  <c r="E58" i="1"/>
  <c r="C101" i="1"/>
  <c r="F22" i="2"/>
  <c r="D22" i="2" s="1"/>
  <c r="C114" i="1"/>
  <c r="H32" i="2"/>
  <c r="I32" i="2" s="1"/>
  <c r="D50" i="1"/>
  <c r="D114" i="1"/>
  <c r="D91" i="1"/>
  <c r="D54" i="1" l="1"/>
  <c r="Q116" i="1"/>
  <c r="H30" i="2"/>
  <c r="I30" i="2" s="1"/>
  <c r="D101" i="1"/>
  <c r="H39" i="2"/>
  <c r="I39" i="2" s="1"/>
  <c r="D58" i="1" l="1"/>
  <c r="F15" i="2"/>
  <c r="D15" i="2" s="1"/>
  <c r="I14" i="2"/>
  <c r="I70" i="1"/>
  <c r="I80" i="1"/>
  <c r="I89" i="1"/>
  <c r="I97" i="1"/>
  <c r="I106" i="1"/>
  <c r="I112" i="1"/>
  <c r="I48" i="1"/>
  <c r="I39" i="1"/>
  <c r="P116" i="1" l="1"/>
  <c r="V116" i="1"/>
  <c r="H16" i="2"/>
  <c r="I16" i="2" s="1"/>
  <c r="D49" i="2"/>
  <c r="I91" i="1"/>
  <c r="I50" i="1"/>
  <c r="I114" i="1"/>
  <c r="D11" i="2"/>
  <c r="I54" i="1" l="1"/>
  <c r="H12" i="2"/>
  <c r="I101" i="1"/>
  <c r="F112" i="1"/>
  <c r="G112" i="1"/>
  <c r="H112" i="1"/>
  <c r="F106" i="1"/>
  <c r="G106" i="1"/>
  <c r="H106" i="1"/>
  <c r="F97" i="1"/>
  <c r="G97" i="1"/>
  <c r="H97" i="1"/>
  <c r="F89" i="1"/>
  <c r="G89" i="1"/>
  <c r="H89" i="1"/>
  <c r="F80" i="1"/>
  <c r="G80" i="1"/>
  <c r="H80" i="1"/>
  <c r="F70" i="1"/>
  <c r="G70" i="1"/>
  <c r="H70" i="1"/>
  <c r="F48" i="1"/>
  <c r="G48" i="1"/>
  <c r="H48" i="1"/>
  <c r="F39" i="1"/>
  <c r="G39" i="1"/>
  <c r="H39" i="1"/>
  <c r="D66" i="20" l="1"/>
  <c r="D75" i="20"/>
  <c r="I58" i="1"/>
  <c r="D36" i="20"/>
  <c r="D27" i="20"/>
  <c r="F42" i="2"/>
  <c r="D42" i="2" s="1"/>
  <c r="I12" i="2"/>
  <c r="H50" i="1"/>
  <c r="F50" i="1"/>
  <c r="H91" i="1"/>
  <c r="F91" i="1"/>
  <c r="G50" i="1"/>
  <c r="G91" i="1"/>
  <c r="H114" i="1"/>
  <c r="F114" i="1"/>
  <c r="G114" i="1"/>
  <c r="G54" i="1" l="1"/>
  <c r="F54" i="1"/>
  <c r="D79" i="20" s="1"/>
  <c r="H54" i="1"/>
  <c r="U116" i="1"/>
  <c r="H43" i="2"/>
  <c r="I43" i="2" s="1"/>
  <c r="F51" i="2"/>
  <c r="D51" i="2" s="1"/>
  <c r="H21" i="2"/>
  <c r="H23" i="2"/>
  <c r="I23" i="2" s="1"/>
  <c r="F101" i="1"/>
  <c r="H101" i="1"/>
  <c r="G101" i="1"/>
  <c r="F36" i="2" l="1"/>
  <c r="D36" i="2" s="1"/>
  <c r="H58" i="1"/>
  <c r="F58" i="1"/>
  <c r="G58" i="1"/>
  <c r="D40" i="20"/>
  <c r="F40" i="2"/>
  <c r="D40" i="2" s="1"/>
  <c r="I21" i="2"/>
  <c r="F27" i="2" l="1"/>
  <c r="D27" i="2" s="1"/>
  <c r="R116" i="1"/>
  <c r="T116" i="1"/>
  <c r="S116" i="1"/>
  <c r="H37" i="2"/>
  <c r="H41" i="2"/>
  <c r="I41" i="2" s="1"/>
  <c r="H52" i="2"/>
  <c r="I52" i="2" l="1"/>
  <c r="H28" i="2"/>
  <c r="F44" i="2"/>
  <c r="D44" i="2" s="1"/>
  <c r="I32" i="1"/>
  <c r="H32" i="1"/>
  <c r="G32" i="1"/>
  <c r="F119" i="1"/>
  <c r="C65" i="1"/>
  <c r="I37" i="2"/>
  <c r="D119" i="1"/>
  <c r="G119" i="1"/>
  <c r="H119" i="1"/>
  <c r="I65" i="1"/>
  <c r="C119" i="1"/>
  <c r="G65" i="1"/>
  <c r="H65" i="1"/>
  <c r="F32" i="1"/>
  <c r="F65" i="1"/>
  <c r="I119" i="1"/>
  <c r="D65" i="1"/>
  <c r="D32" i="1"/>
  <c r="I28" i="2" l="1"/>
  <c r="H45" i="2"/>
  <c r="I45" i="2" s="1"/>
  <c r="H50" i="2"/>
  <c r="H7" i="2" l="1"/>
  <c r="I50" i="2"/>
  <c r="H8" i="2" s="1"/>
  <c r="A6" i="1" l="1"/>
  <c r="A5" i="2" l="1"/>
  <c r="N62" i="2" s="1"/>
  <c r="N61" i="2" l="1"/>
</calcChain>
</file>

<file path=xl/sharedStrings.xml><?xml version="1.0" encoding="utf-8"?>
<sst xmlns="http://schemas.openxmlformats.org/spreadsheetml/2006/main" count="1197" uniqueCount="266">
  <si>
    <t>sheet_name</t>
  </si>
  <si>
    <t>table_name</t>
  </si>
  <si>
    <t>header</t>
  </si>
  <si>
    <t>usecols</t>
  </si>
  <si>
    <t>startrow</t>
  </si>
  <si>
    <t>finishrow</t>
  </si>
  <si>
    <t>Financial Tables</t>
  </si>
  <si>
    <t>registration_import_provider_details</t>
  </si>
  <si>
    <t>C,O</t>
  </si>
  <si>
    <t>registration_import_provider_yearends</t>
  </si>
  <si>
    <t>C:J</t>
  </si>
  <si>
    <t>registration_import_table01_numeric</t>
  </si>
  <si>
    <t>C:J,K:N</t>
  </si>
  <si>
    <t>registration_import_table02_numeric</t>
  </si>
  <si>
    <t>registration_import_table03_numeric</t>
  </si>
  <si>
    <t>registration_import_table04_numeric</t>
  </si>
  <si>
    <t>Scenario Planning</t>
  </si>
  <si>
    <t>registration_import_table05_numeric</t>
  </si>
  <si>
    <t>C:H,I:L</t>
  </si>
  <si>
    <t>registration_import_table06_numeric</t>
  </si>
  <si>
    <t>Validation</t>
  </si>
  <si>
    <t>registration_import_validation</t>
  </si>
  <si>
    <t>D,O</t>
  </si>
  <si>
    <t>registration_import_validation_explanation</t>
  </si>
  <si>
    <t>C,N</t>
  </si>
  <si>
    <t>OfS Registration Financial Tables</t>
  </si>
  <si>
    <t>FIELD</t>
  </si>
  <si>
    <t>Provider Name:</t>
  </si>
  <si>
    <t>NAME</t>
  </si>
  <si>
    <t>UKPRN:</t>
  </si>
  <si>
    <t>UKPRN</t>
  </si>
  <si>
    <t>Date of most recent financial year end (which you have audited accounts for):</t>
  </si>
  <si>
    <t>Table 1 : Key contextual data</t>
  </si>
  <si>
    <t>Audited data</t>
  </si>
  <si>
    <t>Forecast data</t>
  </si>
  <si>
    <t>Year 1</t>
  </si>
  <si>
    <t>Year 2</t>
  </si>
  <si>
    <t>Last audited year
Year 3</t>
  </si>
  <si>
    <t>Current year
Year 4</t>
  </si>
  <si>
    <t>Year 5</t>
  </si>
  <si>
    <t>Year 6</t>
  </si>
  <si>
    <t>Year 7</t>
  </si>
  <si>
    <t>Year 8</t>
  </si>
  <si>
    <t>Financial year ending:</t>
  </si>
  <si>
    <t>TABLE</t>
  </si>
  <si>
    <t>HEAD1</t>
  </si>
  <si>
    <t>HEAD2</t>
  </si>
  <si>
    <t>ROW_CODE</t>
  </si>
  <si>
    <t>Student numbers</t>
  </si>
  <si>
    <t>FTE</t>
  </si>
  <si>
    <t>1a</t>
  </si>
  <si>
    <t>UK FT UG student FTE</t>
  </si>
  <si>
    <t>01</t>
  </si>
  <si>
    <t>1b</t>
  </si>
  <si>
    <t>UK FT PG student FTE</t>
  </si>
  <si>
    <t>02</t>
  </si>
  <si>
    <t>Average fee per students (for validation £s not £000s)</t>
  </si>
  <si>
    <t>1c</t>
  </si>
  <si>
    <t>UK PT UG student FTE</t>
  </si>
  <si>
    <t>03</t>
  </si>
  <si>
    <t>Year1</t>
  </si>
  <si>
    <t>Year2</t>
  </si>
  <si>
    <t>Year3</t>
  </si>
  <si>
    <t>Year4</t>
  </si>
  <si>
    <t>Year5</t>
  </si>
  <si>
    <t>Year6</t>
  </si>
  <si>
    <t>Year7</t>
  </si>
  <si>
    <t>1d</t>
  </si>
  <si>
    <t>UK PT PG student FTE</t>
  </si>
  <si>
    <t>04</t>
  </si>
  <si>
    <t>1e</t>
  </si>
  <si>
    <t>UK non-HE student FTE</t>
  </si>
  <si>
    <t>05</t>
  </si>
  <si>
    <t>1f</t>
  </si>
  <si>
    <t>Non-UK UG student FTE</t>
  </si>
  <si>
    <t>06</t>
  </si>
  <si>
    <t>1g</t>
  </si>
  <si>
    <t>Non-UK PG student FTE</t>
  </si>
  <si>
    <t>07</t>
  </si>
  <si>
    <t>1h</t>
  </si>
  <si>
    <t>Non-UK non-HE student FTE</t>
  </si>
  <si>
    <t>08</t>
  </si>
  <si>
    <t>1i</t>
  </si>
  <si>
    <t>Total student FTE</t>
  </si>
  <si>
    <t>09</t>
  </si>
  <si>
    <t>Staff numbers (including hourly paid/contractors)</t>
  </si>
  <si>
    <t>2a</t>
  </si>
  <si>
    <t>Academic staff</t>
  </si>
  <si>
    <t>2b</t>
  </si>
  <si>
    <t>Administrative and management staff</t>
  </si>
  <si>
    <t>2c</t>
  </si>
  <si>
    <t>Total staff FTE</t>
  </si>
  <si>
    <t>Table 2: Income and expenditure</t>
  </si>
  <si>
    <t>Income</t>
  </si>
  <si>
    <t>£s</t>
  </si>
  <si>
    <t>Income from public funders</t>
  </si>
  <si>
    <t>Income from UK students</t>
  </si>
  <si>
    <t>Income from non-UK students</t>
  </si>
  <si>
    <t>Other income</t>
  </si>
  <si>
    <t>Interest and endowment income</t>
  </si>
  <si>
    <t>Total</t>
  </si>
  <si>
    <t>Expenditure</t>
  </si>
  <si>
    <t>Staff costs</t>
  </si>
  <si>
    <t>Directors/trustees remuneration</t>
  </si>
  <si>
    <t>Other operating costs</t>
  </si>
  <si>
    <t>2d</t>
  </si>
  <si>
    <t>Maintenance costs</t>
  </si>
  <si>
    <t>2e</t>
  </si>
  <si>
    <t>Depreciation</t>
  </si>
  <si>
    <t>2f</t>
  </si>
  <si>
    <t>Interest and other finance costs</t>
  </si>
  <si>
    <t>2g</t>
  </si>
  <si>
    <t>Surplus/(deficit) before tax</t>
  </si>
  <si>
    <t>00</t>
  </si>
  <si>
    <t>3</t>
  </si>
  <si>
    <t>Taxation</t>
  </si>
  <si>
    <t>4</t>
  </si>
  <si>
    <t>Surplus/(deficit) for the year</t>
  </si>
  <si>
    <t>5</t>
  </si>
  <si>
    <t>Other comprehensive income</t>
  </si>
  <si>
    <t>6</t>
  </si>
  <si>
    <t>Surplus/(deficit) to be transferred to reserves before dividends</t>
  </si>
  <si>
    <t>7</t>
  </si>
  <si>
    <t>Dividends</t>
  </si>
  <si>
    <t>8</t>
  </si>
  <si>
    <t>Table 3: Statement of financial position</t>
  </si>
  <si>
    <t>Fixed assets</t>
  </si>
  <si>
    <t>Intangible assets</t>
  </si>
  <si>
    <t>Tangible assets</t>
  </si>
  <si>
    <t>Investments</t>
  </si>
  <si>
    <t>Endowments</t>
  </si>
  <si>
    <t>2</t>
  </si>
  <si>
    <t>Current assets</t>
  </si>
  <si>
    <t>3a</t>
  </si>
  <si>
    <t>Stock</t>
  </si>
  <si>
    <t>3b</t>
  </si>
  <si>
    <t>Current debtors (excluding loans to directors)</t>
  </si>
  <si>
    <t>3c</t>
  </si>
  <si>
    <t>Loans to directors</t>
  </si>
  <si>
    <t>3d</t>
  </si>
  <si>
    <t>Short-term investments</t>
  </si>
  <si>
    <t>3e</t>
  </si>
  <si>
    <t>Cash at bank and in hand</t>
  </si>
  <si>
    <t>3f</t>
  </si>
  <si>
    <t>Liabilities falling due within one year</t>
  </si>
  <si>
    <t>4a</t>
  </si>
  <si>
    <t>Deferred fees</t>
  </si>
  <si>
    <t>4b</t>
  </si>
  <si>
    <t>Other creditors</t>
  </si>
  <si>
    <t>4c</t>
  </si>
  <si>
    <t>Tax and social security costs</t>
  </si>
  <si>
    <t>4d</t>
  </si>
  <si>
    <t>Current portion of long-term liability</t>
  </si>
  <si>
    <t>4e</t>
  </si>
  <si>
    <t>Loan from directors</t>
  </si>
  <si>
    <t>4f</t>
  </si>
  <si>
    <t>Overdraft</t>
  </si>
  <si>
    <t>4g</t>
  </si>
  <si>
    <t>Net current assets/(liabilities)</t>
  </si>
  <si>
    <t>Liabilities falling due after one year</t>
  </si>
  <si>
    <t>6a</t>
  </si>
  <si>
    <t>Borrowing</t>
  </si>
  <si>
    <t>6b</t>
  </si>
  <si>
    <t>6c</t>
  </si>
  <si>
    <t>Other liabilities</t>
  </si>
  <si>
    <t>6d</t>
  </si>
  <si>
    <t>Provisions for liabilities and charges</t>
  </si>
  <si>
    <t>Net total assets/(liabilities)</t>
  </si>
  <si>
    <t>9a</t>
  </si>
  <si>
    <t>Permanent endowments</t>
  </si>
  <si>
    <t>9b</t>
  </si>
  <si>
    <t>Expendable endowments</t>
  </si>
  <si>
    <t>9c</t>
  </si>
  <si>
    <t>Reserves</t>
  </si>
  <si>
    <t>10a</t>
  </si>
  <si>
    <t>Share capital</t>
  </si>
  <si>
    <t>10</t>
  </si>
  <si>
    <t>10b</t>
  </si>
  <si>
    <t>Income and expenditure</t>
  </si>
  <si>
    <t>10c</t>
  </si>
  <si>
    <t>Other reserves</t>
  </si>
  <si>
    <t>10d</t>
  </si>
  <si>
    <t>Total funds</t>
  </si>
  <si>
    <t>11</t>
  </si>
  <si>
    <t>Expected reserves</t>
  </si>
  <si>
    <t>Year8</t>
  </si>
  <si>
    <t>Table 4: Cash flow statement</t>
  </si>
  <si>
    <t>Net cash inflow/(outflow) from operating activities before tax</t>
  </si>
  <si>
    <t>1</t>
  </si>
  <si>
    <t>Taxation paid</t>
  </si>
  <si>
    <t>Net cash inflow/(outflow) from operating activities</t>
  </si>
  <si>
    <t>Net cash inflow/(outflow) from investing activities</t>
  </si>
  <si>
    <t>Net cash inflow/(outflow) from financing activities excluding dividends</t>
  </si>
  <si>
    <t>Dividends paid</t>
  </si>
  <si>
    <t>Net increase/(decrease) in cash in year</t>
  </si>
  <si>
    <t>fin_all_datacols</t>
  </si>
  <si>
    <t>year1</t>
  </si>
  <si>
    <t>year2</t>
  </si>
  <si>
    <t>year3</t>
  </si>
  <si>
    <t>year4</t>
  </si>
  <si>
    <t>year5</t>
  </si>
  <si>
    <t>year6</t>
  </si>
  <si>
    <t>year7</t>
  </si>
  <si>
    <t>year8</t>
  </si>
  <si>
    <t>provider_name</t>
  </si>
  <si>
    <t>val_failed</t>
  </si>
  <si>
    <t>date_uploaded</t>
  </si>
  <si>
    <t>validation_3</t>
  </si>
  <si>
    <t>allyears_datacols</t>
  </si>
  <si>
    <t>allyears_y3_datacol</t>
  </si>
  <si>
    <t>Scenario 1</t>
  </si>
  <si>
    <t>Total staff FTE including hourly paid contractors</t>
  </si>
  <si>
    <t>Fee income from UK students</t>
  </si>
  <si>
    <t>Fee income from non-UK students</t>
  </si>
  <si>
    <t>Total income</t>
  </si>
  <si>
    <t>Total expenditure</t>
  </si>
  <si>
    <t>Surplus/ (deficit) for the year</t>
  </si>
  <si>
    <t xml:space="preserve">Cash at bank and in hand </t>
  </si>
  <si>
    <t>Scenario 2</t>
  </si>
  <si>
    <t>OfS Registration Financial Tables - Validation</t>
  </si>
  <si>
    <t>total number of validation failures</t>
  </si>
  <si>
    <t>total number of validation warnings</t>
  </si>
  <si>
    <t>VALIDATION</t>
  </si>
  <si>
    <t>FTE1</t>
  </si>
  <si>
    <t>FTE2</t>
  </si>
  <si>
    <t>FTE3</t>
  </si>
  <si>
    <t>Options for dropdown</t>
  </si>
  <si>
    <t>The workbook should be completed in £s (not £000s).</t>
  </si>
  <si>
    <t>FTE4</t>
  </si>
  <si>
    <t>If you have checked your workbook is completed in pounds please confirm here:</t>
  </si>
  <si>
    <t>Please ensure student numbers are completed for all years.</t>
  </si>
  <si>
    <t>T1W1</t>
  </si>
  <si>
    <t>Please ensure staff numbers are completed for all years.</t>
  </si>
  <si>
    <t>T1W2</t>
  </si>
  <si>
    <t>Please ensure you have completed Table 2: Income and expenditure for all years.</t>
  </si>
  <si>
    <t>T2E1</t>
  </si>
  <si>
    <t>Dividends (Table 2 row 8) should be not be positive.</t>
  </si>
  <si>
    <t>T2E2</t>
  </si>
  <si>
    <t>If you have non-UK students (Table 1 row 1f, 1g, 1h) then you should have fee income from non-UK students (Table 2 row 1c) and vice versa.</t>
  </si>
  <si>
    <t>T2E3</t>
  </si>
  <si>
    <t>Please ensure you have completed Table 3: Statement of financial position for all years.</t>
  </si>
  <si>
    <t>T3W1</t>
  </si>
  <si>
    <t>Please ensure you have entered intangible assets (Table 3 row 1a) and tangible assets (Table 3 row 1b) in the correct rows for each year.</t>
  </si>
  <si>
    <t>T3W2</t>
  </si>
  <si>
    <t>Net total assets/(liabilities) (Table 3 row 8) should equal total funds (Table 3 row 11) for all years.</t>
  </si>
  <si>
    <t>T3W3</t>
  </si>
  <si>
    <t>Endowments (Table 3 row 2) should equal total endowments (Table 3 row 9c) for each year.</t>
  </si>
  <si>
    <t>T3E1</t>
  </si>
  <si>
    <t>Total reserves (Table 3 row 10d) should be equal to previous years total reserves (Table 3 row 10d) plus surplus/(deficit) to be transferred to reserves after dividends (Table 2 row 7 + row 8).</t>
  </si>
  <si>
    <t>T3W4</t>
  </si>
  <si>
    <t>Please ensure you have completed Table 4: Cash flow statement for all years.</t>
  </si>
  <si>
    <t>T4W1</t>
  </si>
  <si>
    <t>We would not expect surplus /(deficit) before tax (Table 2 row 3) to equal net cash inflow/(outflow) from operating activities before tax (Table 4 row 1).</t>
  </si>
  <si>
    <t>T4W2</t>
  </si>
  <si>
    <t>SPE1</t>
  </si>
  <si>
    <t>If you have a genuine reason for failing any of the above validation checks please give details below.</t>
  </si>
  <si>
    <t>Validation check (please select from drop down)</t>
  </si>
  <si>
    <t>Explanation</t>
  </si>
  <si>
    <t>Financial tables</t>
  </si>
  <si>
    <t xml:space="preserve">Scenario planning tab: </t>
  </si>
  <si>
    <t>If you have completed the Scenario planning tab please confirm here:</t>
  </si>
  <si>
    <t xml:space="preserve">Please confirm that you have completed the Scenario planning tables in the Scenario planning tab as required by the OfS. </t>
  </si>
  <si>
    <t>You must provide a provider name and UKPRN (cells C3 and C4 of Financial tables).</t>
  </si>
  <si>
    <t>The date of your last audited accounts (cell C8 of Financial tables) must occur in the past.</t>
  </si>
  <si>
    <t>You must complete the date of the most recent financial year end (cell C8 of Financial tables).</t>
  </si>
  <si>
    <t>OfS Registration Financial Tables - Scenario planning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</si>
</sst>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yy;@"/>
  </numFmts>
  <fonts count="26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0"/>
      <name val="Arial"/>
      <family val="2"/>
    </font>
    <font>
      <sz val="10"/>
      <color theme="1"/>
      <name val="Calibri"/>
      <family val="2"/>
    </font>
    <font>
      <b/>
      <sz val="16"/>
      <color theme="1"/>
      <name val="Arial"/>
      <family val="2"/>
      <scheme val="minor"/>
    </font>
    <font>
      <b/>
      <sz val="16"/>
      <name val="Arial"/>
      <family val="2"/>
      <scheme val="minor"/>
    </font>
    <font>
      <b/>
      <sz val="16"/>
      <name val="Arial"/>
      <family val="2"/>
    </font>
    <font>
      <sz val="8"/>
      <name val="Arial"/>
      <family val="2"/>
      <scheme val="minor"/>
    </font>
    <font>
      <b/>
      <sz val="12"/>
      <color theme="0"/>
      <name val="Arial"/>
      <family val="2"/>
    </font>
    <font>
      <b/>
      <sz val="12"/>
      <color theme="0"/>
      <name val="Arial"/>
      <family val="2"/>
      <scheme val="minor"/>
    </font>
    <font>
      <b/>
      <sz val="10.5"/>
      <name val="Arial"/>
      <family val="2"/>
    </font>
    <font>
      <sz val="10.5"/>
      <color theme="1"/>
      <name val="Arial"/>
      <family val="2"/>
    </font>
    <font>
      <sz val="10.5"/>
      <name val="Arial"/>
      <family val="2"/>
    </font>
    <font>
      <b/>
      <sz val="10.5"/>
      <color theme="1"/>
      <name val="Arial"/>
      <family val="2"/>
    </font>
    <font>
      <b/>
      <sz val="10.5"/>
      <color rgb="FFFF0000"/>
      <name val="Arial"/>
      <family val="2"/>
    </font>
    <font>
      <sz val="10.5"/>
      <color rgb="FF0000FF"/>
      <name val="Arial"/>
      <family val="2"/>
    </font>
    <font>
      <b/>
      <sz val="10.5"/>
      <color theme="0"/>
      <name val="Arial"/>
      <family val="2"/>
    </font>
    <font>
      <b/>
      <sz val="10.5"/>
      <name val="Arial"/>
      <family val="2"/>
      <scheme val="minor"/>
    </font>
    <font>
      <sz val="10.5"/>
      <color theme="1"/>
      <name val="Arial"/>
      <family val="2"/>
      <scheme val="minor"/>
    </font>
    <font>
      <b/>
      <sz val="10.5"/>
      <color theme="1"/>
      <name val="Arial"/>
      <family val="2"/>
      <scheme val="minor"/>
    </font>
    <font>
      <b/>
      <sz val="10.5"/>
      <color theme="0"/>
      <name val="Arial"/>
      <family val="2"/>
      <scheme val="minor"/>
    </font>
    <font>
      <sz val="10.5"/>
      <name val="Arial"/>
      <family val="2"/>
      <scheme val="minor"/>
    </font>
    <font>
      <sz val="10.5"/>
      <color rgb="FF0000FF"/>
      <name val="Arial"/>
      <family val="2"/>
      <scheme val="minor"/>
    </font>
    <font>
      <b/>
      <sz val="10.5"/>
      <color theme="9"/>
      <name val="Arial"/>
      <family val="2"/>
      <scheme val="minor"/>
    </font>
    <font>
      <sz val="10.5"/>
      <color theme="0"/>
      <name val="Arial"/>
      <family val="2"/>
      <scheme val="minor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55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D7D2CB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1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1"/>
      </top>
      <bottom/>
      <diagonal/>
    </border>
    <border>
      <left/>
      <right style="thin">
        <color theme="0"/>
      </right>
      <top style="thin">
        <color theme="1"/>
      </top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2" fillId="0" borderId="0"/>
  </cellStyleXfs>
  <cellXfs count="334">
    <xf numFmtId="0" fontId="0" fillId="0" borderId="0" xfId="0"/>
    <xf numFmtId="0" fontId="1" fillId="2" borderId="0" xfId="0" applyFont="1" applyFill="1"/>
    <xf numFmtId="0" fontId="5" fillId="2" borderId="0" xfId="0" applyFont="1" applyFill="1"/>
    <xf numFmtId="0" fontId="8" fillId="6" borderId="4" xfId="0" applyFont="1" applyFill="1" applyBorder="1"/>
    <xf numFmtId="0" fontId="9" fillId="6" borderId="4" xfId="0" applyFont="1" applyFill="1" applyBorder="1"/>
    <xf numFmtId="0" fontId="11" fillId="0" borderId="0" xfId="0" applyFont="1" applyAlignment="1">
      <alignment horizontal="right"/>
    </xf>
    <xf numFmtId="0" fontId="16" fillId="6" borderId="24" xfId="0" applyFont="1" applyFill="1" applyBorder="1"/>
    <xf numFmtId="0" fontId="16" fillId="6" borderId="0" xfId="0" applyFont="1" applyFill="1"/>
    <xf numFmtId="0" fontId="16" fillId="6" borderId="29" xfId="0" applyFont="1" applyFill="1" applyBorder="1" applyAlignment="1">
      <alignment horizontal="right" wrapText="1"/>
    </xf>
    <xf numFmtId="0" fontId="16" fillId="6" borderId="29" xfId="0" applyFont="1" applyFill="1" applyBorder="1" applyAlignment="1">
      <alignment horizontal="right"/>
    </xf>
    <xf numFmtId="0" fontId="16" fillId="6" borderId="44" xfId="0" applyFont="1" applyFill="1" applyBorder="1" applyAlignment="1">
      <alignment horizontal="right"/>
    </xf>
    <xf numFmtId="0" fontId="16" fillId="6" borderId="25" xfId="0" applyFont="1" applyFill="1" applyBorder="1" applyAlignment="1">
      <alignment horizontal="right"/>
    </xf>
    <xf numFmtId="0" fontId="13" fillId="7" borderId="2" xfId="0" applyFont="1" applyFill="1" applyBorder="1" applyAlignment="1">
      <alignment horizontal="right"/>
    </xf>
    <xf numFmtId="0" fontId="13" fillId="7" borderId="19" xfId="0" applyFont="1" applyFill="1" applyBorder="1"/>
    <xf numFmtId="164" fontId="13" fillId="7" borderId="2" xfId="0" applyNumberFormat="1" applyFont="1" applyFill="1" applyBorder="1" applyAlignment="1">
      <alignment horizontal="right"/>
    </xf>
    <xf numFmtId="49" fontId="13" fillId="7" borderId="2" xfId="0" applyNumberFormat="1" applyFont="1" applyFill="1" applyBorder="1" applyAlignment="1">
      <alignment horizontal="right"/>
    </xf>
    <xf numFmtId="0" fontId="13" fillId="7" borderId="3" xfId="0" applyFont="1" applyFill="1" applyBorder="1" applyAlignment="1">
      <alignment horizontal="right"/>
    </xf>
    <xf numFmtId="0" fontId="11" fillId="5" borderId="0" xfId="0" applyFont="1" applyFill="1" applyAlignment="1">
      <alignment horizontal="center"/>
    </xf>
    <xf numFmtId="0" fontId="11" fillId="0" borderId="31" xfId="0" applyFont="1" applyBorder="1" applyAlignment="1">
      <alignment horizontal="right"/>
    </xf>
    <xf numFmtId="0" fontId="11" fillId="0" borderId="32" xfId="0" applyFont="1" applyBorder="1" applyAlignment="1">
      <alignment horizontal="left" indent="1"/>
    </xf>
    <xf numFmtId="3" fontId="12" fillId="0" borderId="33" xfId="0" applyNumberFormat="1" applyFont="1" applyBorder="1" applyProtection="1">
      <protection locked="0"/>
    </xf>
    <xf numFmtId="3" fontId="12" fillId="0" borderId="34" xfId="0" applyNumberFormat="1" applyFont="1" applyBorder="1" applyProtection="1">
      <protection locked="0"/>
    </xf>
    <xf numFmtId="3" fontId="12" fillId="0" borderId="33" xfId="0" applyNumberFormat="1" applyFont="1" applyBorder="1" applyAlignment="1" applyProtection="1">
      <alignment horizontal="right"/>
      <protection locked="0"/>
    </xf>
    <xf numFmtId="3" fontId="12" fillId="0" borderId="34" xfId="0" applyNumberFormat="1" applyFont="1" applyBorder="1" applyAlignment="1" applyProtection="1">
      <alignment horizontal="right"/>
      <protection locked="0"/>
    </xf>
    <xf numFmtId="0" fontId="11" fillId="0" borderId="35" xfId="0" applyFont="1" applyBorder="1" applyAlignment="1">
      <alignment horizontal="right"/>
    </xf>
    <xf numFmtId="0" fontId="11" fillId="0" borderId="20" xfId="0" applyFont="1" applyBorder="1" applyAlignment="1">
      <alignment horizontal="left" indent="1"/>
    </xf>
    <xf numFmtId="3" fontId="12" fillId="0" borderId="36" xfId="0" applyNumberFormat="1" applyFont="1" applyBorder="1" applyProtection="1">
      <protection locked="0"/>
    </xf>
    <xf numFmtId="3" fontId="12" fillId="0" borderId="37" xfId="0" applyNumberFormat="1" applyFont="1" applyBorder="1" applyProtection="1">
      <protection locked="0"/>
    </xf>
    <xf numFmtId="3" fontId="12" fillId="0" borderId="36" xfId="0" applyNumberFormat="1" applyFont="1" applyBorder="1" applyAlignment="1" applyProtection="1">
      <alignment horizontal="right"/>
      <protection locked="0"/>
    </xf>
    <xf numFmtId="3" fontId="12" fillId="0" borderId="37" xfId="0" applyNumberFormat="1" applyFont="1" applyBorder="1" applyAlignment="1" applyProtection="1">
      <alignment horizontal="right"/>
      <protection locked="0"/>
    </xf>
    <xf numFmtId="0" fontId="11" fillId="0" borderId="13" xfId="0" applyFont="1" applyBorder="1" applyAlignment="1">
      <alignment horizontal="right"/>
    </xf>
    <xf numFmtId="0" fontId="11" fillId="0" borderId="21" xfId="0" applyFont="1" applyBorder="1" applyAlignment="1">
      <alignment horizontal="left" indent="1"/>
    </xf>
    <xf numFmtId="3" fontId="12" fillId="0" borderId="16" xfId="0" applyNumberFormat="1" applyFont="1" applyBorder="1" applyProtection="1">
      <protection locked="0"/>
    </xf>
    <xf numFmtId="3" fontId="12" fillId="0" borderId="12" xfId="0" applyNumberFormat="1" applyFont="1" applyBorder="1" applyProtection="1">
      <protection locked="0"/>
    </xf>
    <xf numFmtId="3" fontId="12" fillId="0" borderId="16" xfId="0" applyNumberFormat="1" applyFont="1" applyBorder="1" applyAlignment="1" applyProtection="1">
      <alignment horizontal="right"/>
      <protection locked="0"/>
    </xf>
    <xf numFmtId="3" fontId="12" fillId="0" borderId="12" xfId="0" applyNumberFormat="1" applyFont="1" applyBorder="1" applyAlignment="1" applyProtection="1">
      <alignment horizontal="right"/>
      <protection locked="0"/>
    </xf>
    <xf numFmtId="0" fontId="13" fillId="8" borderId="2" xfId="0" applyFont="1" applyFill="1" applyBorder="1" applyAlignment="1">
      <alignment horizontal="right"/>
    </xf>
    <xf numFmtId="0" fontId="13" fillId="8" borderId="19" xfId="0" applyFont="1" applyFill="1" applyBorder="1"/>
    <xf numFmtId="3" fontId="10" fillId="8" borderId="17" xfId="0" applyNumberFormat="1" applyFont="1" applyFill="1" applyBorder="1"/>
    <xf numFmtId="3" fontId="13" fillId="8" borderId="3" xfId="0" applyNumberFormat="1" applyFont="1" applyFill="1" applyBorder="1"/>
    <xf numFmtId="3" fontId="13" fillId="8" borderId="17" xfId="0" applyNumberFormat="1" applyFont="1" applyFill="1" applyBorder="1"/>
    <xf numFmtId="0" fontId="11" fillId="9" borderId="7" xfId="0" applyFont="1" applyFill="1" applyBorder="1" applyAlignment="1">
      <alignment horizontal="right"/>
    </xf>
    <xf numFmtId="0" fontId="11" fillId="9" borderId="0" xfId="0" applyFont="1" applyFill="1"/>
    <xf numFmtId="1" fontId="12" fillId="9" borderId="0" xfId="0" applyNumberFormat="1" applyFont="1" applyFill="1"/>
    <xf numFmtId="1" fontId="11" fillId="9" borderId="2" xfId="0" applyNumberFormat="1" applyFont="1" applyFill="1" applyBorder="1"/>
    <xf numFmtId="1" fontId="11" fillId="9" borderId="0" xfId="0" applyNumberFormat="1" applyFont="1" applyFill="1"/>
    <xf numFmtId="1" fontId="11" fillId="9" borderId="0" xfId="0" applyNumberFormat="1" applyFont="1" applyFill="1" applyAlignment="1">
      <alignment horizontal="right"/>
    </xf>
    <xf numFmtId="1" fontId="11" fillId="9" borderId="8" xfId="0" applyNumberFormat="1" applyFont="1" applyFill="1" applyBorder="1" applyAlignment="1">
      <alignment horizontal="right"/>
    </xf>
    <xf numFmtId="0" fontId="13" fillId="7" borderId="3" xfId="0" applyFont="1" applyFill="1" applyBorder="1"/>
    <xf numFmtId="0" fontId="11" fillId="0" borderId="34" xfId="0" applyFont="1" applyBorder="1" applyAlignment="1">
      <alignment horizontal="right"/>
    </xf>
    <xf numFmtId="0" fontId="11" fillId="0" borderId="34" xfId="0" applyFont="1" applyBorder="1" applyAlignment="1">
      <alignment horizontal="left" indent="1"/>
    </xf>
    <xf numFmtId="3" fontId="12" fillId="0" borderId="38" xfId="0" applyNumberFormat="1" applyFont="1" applyBorder="1" applyProtection="1">
      <protection locked="0"/>
    </xf>
    <xf numFmtId="3" fontId="12" fillId="0" borderId="39" xfId="0" applyNumberFormat="1" applyFont="1" applyBorder="1" applyProtection="1">
      <protection locked="0"/>
    </xf>
    <xf numFmtId="3" fontId="12" fillId="0" borderId="40" xfId="0" applyNumberFormat="1" applyFont="1" applyBorder="1" applyProtection="1">
      <protection locked="0"/>
    </xf>
    <xf numFmtId="3" fontId="12" fillId="0" borderId="39" xfId="0" applyNumberFormat="1" applyFont="1" applyBorder="1" applyAlignment="1" applyProtection="1">
      <alignment horizontal="right"/>
      <protection locked="0"/>
    </xf>
    <xf numFmtId="3" fontId="12" fillId="0" borderId="40" xfId="0" applyNumberFormat="1" applyFont="1" applyBorder="1" applyAlignment="1" applyProtection="1">
      <alignment horizontal="right"/>
      <protection locked="0"/>
    </xf>
    <xf numFmtId="0" fontId="11" fillId="0" borderId="12" xfId="0" applyFont="1" applyBorder="1" applyAlignment="1">
      <alignment horizontal="right"/>
    </xf>
    <xf numFmtId="0" fontId="11" fillId="0" borderId="12" xfId="0" applyFont="1" applyBorder="1" applyAlignment="1">
      <alignment horizontal="left" indent="1"/>
    </xf>
    <xf numFmtId="3" fontId="12" fillId="0" borderId="41" xfId="0" applyNumberFormat="1" applyFont="1" applyBorder="1" applyProtection="1">
      <protection locked="0"/>
    </xf>
    <xf numFmtId="3" fontId="12" fillId="0" borderId="42" xfId="0" applyNumberFormat="1" applyFont="1" applyBorder="1" applyProtection="1">
      <protection locked="0"/>
    </xf>
    <xf numFmtId="3" fontId="12" fillId="0" borderId="43" xfId="0" applyNumberFormat="1" applyFont="1" applyBorder="1" applyProtection="1">
      <protection locked="0"/>
    </xf>
    <xf numFmtId="3" fontId="12" fillId="0" borderId="42" xfId="0" applyNumberFormat="1" applyFont="1" applyBorder="1" applyAlignment="1" applyProtection="1">
      <alignment horizontal="right"/>
      <protection locked="0"/>
    </xf>
    <xf numFmtId="3" fontId="12" fillId="0" borderId="43" xfId="0" applyNumberFormat="1" applyFont="1" applyBorder="1" applyAlignment="1" applyProtection="1">
      <alignment horizontal="right"/>
      <protection locked="0"/>
    </xf>
    <xf numFmtId="0" fontId="13" fillId="8" borderId="3" xfId="0" applyFont="1" applyFill="1" applyBorder="1" applyAlignment="1">
      <alignment horizontal="right"/>
    </xf>
    <xf numFmtId="0" fontId="13" fillId="8" borderId="3" xfId="0" applyFont="1" applyFill="1" applyBorder="1"/>
    <xf numFmtId="0" fontId="16" fillId="6" borderId="5" xfId="0" applyFont="1" applyFill="1" applyBorder="1"/>
    <xf numFmtId="0" fontId="16" fillId="6" borderId="7" xfId="0" applyFont="1" applyFill="1" applyBorder="1"/>
    <xf numFmtId="0" fontId="16" fillId="6" borderId="10" xfId="0" applyFont="1" applyFill="1" applyBorder="1" applyAlignment="1">
      <alignment horizontal="right"/>
    </xf>
    <xf numFmtId="0" fontId="13" fillId="7" borderId="1" xfId="0" applyFont="1" applyFill="1" applyBorder="1" applyAlignment="1">
      <alignment horizontal="right"/>
    </xf>
    <xf numFmtId="0" fontId="13" fillId="7" borderId="1" xfId="0" applyFont="1" applyFill="1" applyBorder="1"/>
    <xf numFmtId="49" fontId="13" fillId="7" borderId="10" xfId="0" applyNumberFormat="1" applyFont="1" applyFill="1" applyBorder="1" applyAlignment="1">
      <alignment horizontal="right"/>
    </xf>
    <xf numFmtId="49" fontId="13" fillId="7" borderId="11" xfId="0" applyNumberFormat="1" applyFont="1" applyFill="1" applyBorder="1" applyAlignment="1">
      <alignment horizontal="right"/>
    </xf>
    <xf numFmtId="0" fontId="11" fillId="0" borderId="32" xfId="0" applyFont="1" applyBorder="1" applyAlignment="1">
      <alignment horizontal="right"/>
    </xf>
    <xf numFmtId="0" fontId="11" fillId="0" borderId="20" xfId="0" applyFont="1" applyBorder="1" applyAlignment="1">
      <alignment horizontal="right"/>
    </xf>
    <xf numFmtId="3" fontId="12" fillId="0" borderId="61" xfId="0" applyNumberFormat="1" applyFont="1" applyBorder="1" applyProtection="1">
      <protection locked="0"/>
    </xf>
    <xf numFmtId="3" fontId="12" fillId="0" borderId="62" xfId="0" applyNumberFormat="1" applyFont="1" applyBorder="1" applyProtection="1">
      <protection locked="0"/>
    </xf>
    <xf numFmtId="3" fontId="12" fillId="0" borderId="63" xfId="0" applyNumberFormat="1" applyFont="1" applyBorder="1" applyProtection="1">
      <protection locked="0"/>
    </xf>
    <xf numFmtId="0" fontId="11" fillId="0" borderId="21" xfId="0" applyFont="1" applyBorder="1" applyAlignment="1">
      <alignment horizontal="right"/>
    </xf>
    <xf numFmtId="0" fontId="13" fillId="8" borderId="1" xfId="0" applyFont="1" applyFill="1" applyBorder="1" applyAlignment="1">
      <alignment horizontal="right"/>
    </xf>
    <xf numFmtId="0" fontId="13" fillId="8" borderId="1" xfId="0" applyFont="1" applyFill="1" applyBorder="1"/>
    <xf numFmtId="3" fontId="10" fillId="8" borderId="48" xfId="0" applyNumberFormat="1" applyFont="1" applyFill="1" applyBorder="1"/>
    <xf numFmtId="3" fontId="10" fillId="8" borderId="49" xfId="0" applyNumberFormat="1" applyFont="1" applyFill="1" applyBorder="1"/>
    <xf numFmtId="3" fontId="13" fillId="8" borderId="50" xfId="0" applyNumberFormat="1" applyFont="1" applyFill="1" applyBorder="1"/>
    <xf numFmtId="3" fontId="13" fillId="8" borderId="48" xfId="0" applyNumberFormat="1" applyFont="1" applyFill="1" applyBorder="1"/>
    <xf numFmtId="3" fontId="13" fillId="8" borderId="49" xfId="0" applyNumberFormat="1" applyFont="1" applyFill="1" applyBorder="1"/>
    <xf numFmtId="0" fontId="12" fillId="9" borderId="0" xfId="0" applyFont="1" applyFill="1"/>
    <xf numFmtId="0" fontId="11" fillId="9" borderId="2" xfId="0" applyFont="1" applyFill="1" applyBorder="1"/>
    <xf numFmtId="0" fontId="11" fillId="9" borderId="8" xfId="0" applyFont="1" applyFill="1" applyBorder="1"/>
    <xf numFmtId="49" fontId="13" fillId="7" borderId="3" xfId="0" applyNumberFormat="1" applyFont="1" applyFill="1" applyBorder="1" applyAlignment="1">
      <alignment horizontal="right"/>
    </xf>
    <xf numFmtId="0" fontId="11" fillId="9" borderId="1" xfId="0" applyFont="1" applyFill="1" applyBorder="1" applyAlignment="1">
      <alignment horizontal="right"/>
    </xf>
    <xf numFmtId="0" fontId="11" fillId="9" borderId="15" xfId="0" applyFont="1" applyFill="1" applyBorder="1"/>
    <xf numFmtId="0" fontId="11" fillId="9" borderId="14" xfId="0" applyFont="1" applyFill="1" applyBorder="1"/>
    <xf numFmtId="0" fontId="11" fillId="0" borderId="1" xfId="0" applyFont="1" applyBorder="1" applyAlignment="1">
      <alignment horizontal="right"/>
    </xf>
    <xf numFmtId="0" fontId="11" fillId="0" borderId="1" xfId="0" applyFont="1" applyBorder="1"/>
    <xf numFmtId="3" fontId="12" fillId="0" borderId="48" xfId="0" applyNumberFormat="1" applyFont="1" applyBorder="1" applyProtection="1">
      <protection locked="0"/>
    </xf>
    <xf numFmtId="3" fontId="12" fillId="0" borderId="49" xfId="0" applyNumberFormat="1" applyFont="1" applyBorder="1" applyProtection="1">
      <protection locked="0"/>
    </xf>
    <xf numFmtId="3" fontId="12" fillId="0" borderId="50" xfId="0" applyNumberFormat="1" applyFont="1" applyBorder="1" applyProtection="1">
      <protection locked="0"/>
    </xf>
    <xf numFmtId="3" fontId="10" fillId="8" borderId="50" xfId="0" applyNumberFormat="1" applyFont="1" applyFill="1" applyBorder="1"/>
    <xf numFmtId="0" fontId="16" fillId="6" borderId="23" xfId="0" applyFont="1" applyFill="1" applyBorder="1" applyAlignment="1">
      <alignment horizontal="right" wrapText="1"/>
    </xf>
    <xf numFmtId="0" fontId="16" fillId="6" borderId="23" xfId="0" applyFont="1" applyFill="1" applyBorder="1" applyAlignment="1">
      <alignment horizontal="right"/>
    </xf>
    <xf numFmtId="0" fontId="13" fillId="8" borderId="5" xfId="0" applyFont="1" applyFill="1" applyBorder="1" applyAlignment="1">
      <alignment horizontal="right"/>
    </xf>
    <xf numFmtId="0" fontId="13" fillId="8" borderId="22" xfId="0" applyFont="1" applyFill="1" applyBorder="1"/>
    <xf numFmtId="0" fontId="11" fillId="9" borderId="2" xfId="0" applyFont="1" applyFill="1" applyBorder="1" applyAlignment="1">
      <alignment horizontal="right"/>
    </xf>
    <xf numFmtId="0" fontId="12" fillId="9" borderId="2" xfId="0" applyFont="1" applyFill="1" applyBorder="1"/>
    <xf numFmtId="0" fontId="11" fillId="9" borderId="3" xfId="0" applyFont="1" applyFill="1" applyBorder="1"/>
    <xf numFmtId="0" fontId="11" fillId="0" borderId="30" xfId="0" applyFont="1" applyBorder="1"/>
    <xf numFmtId="3" fontId="12" fillId="0" borderId="17" xfId="0" applyNumberFormat="1" applyFont="1" applyBorder="1" applyProtection="1">
      <protection locked="0"/>
    </xf>
    <xf numFmtId="0" fontId="11" fillId="9" borderId="5" xfId="0" applyFont="1" applyFill="1" applyBorder="1" applyAlignment="1">
      <alignment horizontal="right"/>
    </xf>
    <xf numFmtId="0" fontId="11" fillId="9" borderId="5" xfId="0" applyFont="1" applyFill="1" applyBorder="1"/>
    <xf numFmtId="0" fontId="12" fillId="9" borderId="5" xfId="0" applyFont="1" applyFill="1" applyBorder="1"/>
    <xf numFmtId="0" fontId="11" fillId="9" borderId="6" xfId="0" applyFont="1" applyFill="1" applyBorder="1"/>
    <xf numFmtId="0" fontId="13" fillId="8" borderId="0" xfId="0" applyFont="1" applyFill="1" applyAlignment="1">
      <alignment horizontal="right"/>
    </xf>
    <xf numFmtId="0" fontId="13" fillId="8" borderId="30" xfId="0" applyFont="1" applyFill="1" applyBorder="1"/>
    <xf numFmtId="0" fontId="11" fillId="0" borderId="30" xfId="0" applyFont="1" applyBorder="1" applyAlignment="1">
      <alignment horizontal="left"/>
    </xf>
    <xf numFmtId="0" fontId="13" fillId="8" borderId="10" xfId="0" applyFont="1" applyFill="1" applyBorder="1" applyAlignment="1">
      <alignment horizontal="right"/>
    </xf>
    <xf numFmtId="0" fontId="13" fillId="8" borderId="47" xfId="0" applyFont="1" applyFill="1" applyBorder="1"/>
    <xf numFmtId="0" fontId="16" fillId="6" borderId="0" xfId="0" applyFont="1" applyFill="1" applyAlignment="1">
      <alignment horizontal="right"/>
    </xf>
    <xf numFmtId="0" fontId="13" fillId="7" borderId="47" xfId="0" applyFont="1" applyFill="1" applyBorder="1"/>
    <xf numFmtId="0" fontId="13" fillId="7" borderId="8" xfId="0" applyFont="1" applyFill="1" applyBorder="1"/>
    <xf numFmtId="49" fontId="13" fillId="7" borderId="0" xfId="0" applyNumberFormat="1" applyFont="1" applyFill="1" applyAlignment="1">
      <alignment horizontal="right"/>
    </xf>
    <xf numFmtId="49" fontId="13" fillId="7" borderId="8" xfId="0" applyNumberFormat="1" applyFont="1" applyFill="1" applyBorder="1" applyAlignment="1">
      <alignment horizontal="right"/>
    </xf>
    <xf numFmtId="0" fontId="11" fillId="0" borderId="31" xfId="0" applyFont="1" applyBorder="1"/>
    <xf numFmtId="0" fontId="11" fillId="0" borderId="13" xfId="0" applyFont="1" applyBorder="1"/>
    <xf numFmtId="0" fontId="11" fillId="0" borderId="21" xfId="0" applyFont="1" applyBorder="1" applyAlignment="1">
      <alignment horizontal="left" wrapText="1" indent="1"/>
    </xf>
    <xf numFmtId="0" fontId="13" fillId="8" borderId="2" xfId="0" applyFont="1" applyFill="1" applyBorder="1"/>
    <xf numFmtId="0" fontId="13" fillId="9" borderId="5" xfId="0" applyFont="1" applyFill="1" applyBorder="1"/>
    <xf numFmtId="3" fontId="10" fillId="9" borderId="5" xfId="0" applyNumberFormat="1" applyFont="1" applyFill="1" applyBorder="1"/>
    <xf numFmtId="3" fontId="10" fillId="9" borderId="6" xfId="0" applyNumberFormat="1" applyFont="1" applyFill="1" applyBorder="1"/>
    <xf numFmtId="0" fontId="11" fillId="0" borderId="32" xfId="0" applyFont="1" applyBorder="1" applyAlignment="1">
      <alignment horizontal="left" wrapText="1" indent="1"/>
    </xf>
    <xf numFmtId="0" fontId="11" fillId="0" borderId="35" xfId="0" applyFont="1" applyBorder="1"/>
    <xf numFmtId="0" fontId="18" fillId="2" borderId="0" xfId="0" applyFont="1" applyFill="1"/>
    <xf numFmtId="0" fontId="20" fillId="6" borderId="5" xfId="0" applyFont="1" applyFill="1" applyBorder="1"/>
    <xf numFmtId="0" fontId="20" fillId="6" borderId="7" xfId="0" applyFont="1" applyFill="1" applyBorder="1"/>
    <xf numFmtId="0" fontId="20" fillId="6" borderId="0" xfId="0" applyFont="1" applyFill="1"/>
    <xf numFmtId="0" fontId="20" fillId="6" borderId="23" xfId="0" applyFont="1" applyFill="1" applyBorder="1" applyAlignment="1">
      <alignment horizontal="right" wrapText="1"/>
    </xf>
    <xf numFmtId="0" fontId="20" fillId="6" borderId="0" xfId="0" applyFont="1" applyFill="1" applyAlignment="1">
      <alignment horizontal="right"/>
    </xf>
    <xf numFmtId="14" fontId="20" fillId="6" borderId="56" xfId="0" applyNumberFormat="1" applyFont="1" applyFill="1" applyBorder="1"/>
    <xf numFmtId="14" fontId="20" fillId="6" borderId="57" xfId="0" applyNumberFormat="1" applyFont="1" applyFill="1" applyBorder="1"/>
    <xf numFmtId="49" fontId="13" fillId="7" borderId="4" xfId="0" applyNumberFormat="1" applyFont="1" applyFill="1" applyBorder="1" applyAlignment="1">
      <alignment horizontal="right"/>
    </xf>
    <xf numFmtId="164" fontId="13" fillId="7" borderId="5" xfId="0" applyNumberFormat="1" applyFont="1" applyFill="1" applyBorder="1" applyAlignment="1">
      <alignment horizontal="right"/>
    </xf>
    <xf numFmtId="0" fontId="13" fillId="7" borderId="5" xfId="0" applyFont="1" applyFill="1" applyBorder="1" applyAlignment="1">
      <alignment horizontal="right"/>
    </xf>
    <xf numFmtId="49" fontId="13" fillId="7" borderId="6" xfId="0" applyNumberFormat="1" applyFont="1" applyFill="1" applyBorder="1" applyAlignment="1">
      <alignment horizontal="right"/>
    </xf>
    <xf numFmtId="0" fontId="11" fillId="0" borderId="58" xfId="0" applyFont="1" applyBorder="1" applyAlignment="1">
      <alignment horizontal="right"/>
    </xf>
    <xf numFmtId="0" fontId="11" fillId="0" borderId="58" xfId="0" applyFont="1" applyBorder="1" applyAlignment="1">
      <alignment horizontal="left" indent="1"/>
    </xf>
    <xf numFmtId="0" fontId="11" fillId="0" borderId="59" xfId="0" applyFont="1" applyBorder="1" applyAlignment="1">
      <alignment horizontal="right"/>
    </xf>
    <xf numFmtId="0" fontId="11" fillId="0" borderId="59" xfId="0" applyFont="1" applyBorder="1" applyAlignment="1">
      <alignment horizontal="left" indent="1"/>
    </xf>
    <xf numFmtId="0" fontId="11" fillId="0" borderId="60" xfId="0" applyFont="1" applyBorder="1" applyAlignment="1">
      <alignment horizontal="right"/>
    </xf>
    <xf numFmtId="0" fontId="11" fillId="0" borderId="60" xfId="0" applyFont="1" applyBorder="1" applyAlignment="1">
      <alignment horizontal="left" indent="1"/>
    </xf>
    <xf numFmtId="0" fontId="13" fillId="8" borderId="4" xfId="0" applyFont="1" applyFill="1" applyBorder="1" applyAlignment="1">
      <alignment horizontal="right"/>
    </xf>
    <xf numFmtId="0" fontId="13" fillId="8" borderId="4" xfId="0" applyFont="1" applyFill="1" applyBorder="1"/>
    <xf numFmtId="0" fontId="18" fillId="9" borderId="1" xfId="0" applyFont="1" applyFill="1" applyBorder="1" applyAlignment="1">
      <alignment horizontal="right"/>
    </xf>
    <xf numFmtId="0" fontId="18" fillId="9" borderId="1" xfId="0" applyFont="1" applyFill="1" applyBorder="1"/>
    <xf numFmtId="0" fontId="18" fillId="9" borderId="0" xfId="0" applyFont="1" applyFill="1"/>
    <xf numFmtId="0" fontId="18" fillId="9" borderId="8" xfId="0" applyFont="1" applyFill="1" applyBorder="1"/>
    <xf numFmtId="0" fontId="18" fillId="0" borderId="7" xfId="0" applyFont="1" applyBorder="1" applyAlignment="1">
      <alignment horizontal="right"/>
    </xf>
    <xf numFmtId="0" fontId="18" fillId="0" borderId="7" xfId="0" applyFont="1" applyBorder="1"/>
    <xf numFmtId="0" fontId="18" fillId="9" borderId="10" xfId="0" applyFont="1" applyFill="1" applyBorder="1"/>
    <xf numFmtId="0" fontId="18" fillId="9" borderId="11" xfId="0" applyFont="1" applyFill="1" applyBorder="1"/>
    <xf numFmtId="0" fontId="19" fillId="7" borderId="9" xfId="0" applyFont="1" applyFill="1" applyBorder="1" applyAlignment="1">
      <alignment horizontal="right"/>
    </xf>
    <xf numFmtId="0" fontId="19" fillId="7" borderId="19" xfId="0" applyFont="1" applyFill="1" applyBorder="1"/>
    <xf numFmtId="0" fontId="18" fillId="0" borderId="58" xfId="0" applyFont="1" applyBorder="1" applyAlignment="1">
      <alignment horizontal="right"/>
    </xf>
    <xf numFmtId="0" fontId="18" fillId="0" borderId="32" xfId="0" applyFont="1" applyBorder="1" applyAlignment="1">
      <alignment horizontal="left" indent="1"/>
    </xf>
    <xf numFmtId="3" fontId="18" fillId="8" borderId="38" xfId="0" applyNumberFormat="1" applyFont="1" applyFill="1" applyBorder="1"/>
    <xf numFmtId="3" fontId="18" fillId="8" borderId="40" xfId="0" applyNumberFormat="1" applyFont="1" applyFill="1" applyBorder="1"/>
    <xf numFmtId="0" fontId="18" fillId="0" borderId="59" xfId="0" applyFont="1" applyBorder="1" applyAlignment="1">
      <alignment horizontal="right"/>
    </xf>
    <xf numFmtId="0" fontId="18" fillId="0" borderId="20" xfId="0" applyFont="1" applyBorder="1" applyAlignment="1">
      <alignment horizontal="left" indent="1"/>
    </xf>
    <xf numFmtId="3" fontId="18" fillId="8" borderId="61" xfId="0" applyNumberFormat="1" applyFont="1" applyFill="1" applyBorder="1"/>
    <xf numFmtId="3" fontId="18" fillId="8" borderId="63" xfId="0" applyNumberFormat="1" applyFont="1" applyFill="1" applyBorder="1"/>
    <xf numFmtId="0" fontId="18" fillId="0" borderId="60" xfId="0" applyFont="1" applyBorder="1" applyAlignment="1">
      <alignment horizontal="right"/>
    </xf>
    <xf numFmtId="0" fontId="18" fillId="0" borderId="21" xfId="0" applyFont="1" applyBorder="1" applyAlignment="1">
      <alignment horizontal="left" indent="1"/>
    </xf>
    <xf numFmtId="3" fontId="18" fillId="8" borderId="41" xfId="0" applyNumberFormat="1" applyFont="1" applyFill="1" applyBorder="1"/>
    <xf numFmtId="3" fontId="18" fillId="8" borderId="43" xfId="0" applyNumberFormat="1" applyFont="1" applyFill="1" applyBorder="1"/>
    <xf numFmtId="0" fontId="19" fillId="8" borderId="7" xfId="0" applyFont="1" applyFill="1" applyBorder="1" applyAlignment="1">
      <alignment horizontal="right"/>
    </xf>
    <xf numFmtId="0" fontId="19" fillId="8" borderId="9" xfId="0" applyFont="1" applyFill="1" applyBorder="1"/>
    <xf numFmtId="3" fontId="19" fillId="8" borderId="48" xfId="0" applyNumberFormat="1" applyFont="1" applyFill="1" applyBorder="1"/>
    <xf numFmtId="3" fontId="19" fillId="8" borderId="50" xfId="0" applyNumberFormat="1" applyFont="1" applyFill="1" applyBorder="1"/>
    <xf numFmtId="0" fontId="18" fillId="0" borderId="1" xfId="0" applyFont="1" applyBorder="1"/>
    <xf numFmtId="3" fontId="18" fillId="8" borderId="48" xfId="0" applyNumberFormat="1" applyFont="1" applyFill="1" applyBorder="1"/>
    <xf numFmtId="3" fontId="18" fillId="8" borderId="50" xfId="0" applyNumberFormat="1" applyFont="1" applyFill="1" applyBorder="1"/>
    <xf numFmtId="0" fontId="22" fillId="9" borderId="0" xfId="0" applyFont="1" applyFill="1"/>
    <xf numFmtId="0" fontId="22" fillId="9" borderId="8" xfId="0" applyFont="1" applyFill="1" applyBorder="1"/>
    <xf numFmtId="0" fontId="19" fillId="8" borderId="1" xfId="0" applyFont="1" applyFill="1" applyBorder="1"/>
    <xf numFmtId="0" fontId="18" fillId="0" borderId="9" xfId="0" applyFont="1" applyBorder="1" applyAlignment="1">
      <alignment horizontal="right"/>
    </xf>
    <xf numFmtId="165" fontId="10" fillId="0" borderId="19" xfId="0" applyNumberFormat="1" applyFont="1" applyBorder="1" applyProtection="1">
      <protection locked="0"/>
    </xf>
    <xf numFmtId="165" fontId="10" fillId="0" borderId="18" xfId="0" applyNumberFormat="1" applyFont="1" applyBorder="1" applyAlignment="1" applyProtection="1">
      <alignment horizontal="right"/>
      <protection locked="0"/>
    </xf>
    <xf numFmtId="165" fontId="10" fillId="0" borderId="45" xfId="0" applyNumberFormat="1" applyFont="1" applyBorder="1" applyAlignment="1" applyProtection="1">
      <alignment horizontal="right"/>
      <protection locked="0"/>
    </xf>
    <xf numFmtId="165" fontId="10" fillId="0" borderId="46" xfId="0" applyNumberFormat="1" applyFont="1" applyBorder="1" applyAlignment="1" applyProtection="1">
      <alignment horizontal="right"/>
      <protection locked="0"/>
    </xf>
    <xf numFmtId="0" fontId="18" fillId="6" borderId="5" xfId="0" applyFont="1" applyFill="1" applyBorder="1"/>
    <xf numFmtId="0" fontId="18" fillId="6" borderId="6" xfId="0" applyFont="1" applyFill="1" applyBorder="1"/>
    <xf numFmtId="0" fontId="18" fillId="6" borderId="7" xfId="0" applyFont="1" applyFill="1" applyBorder="1"/>
    <xf numFmtId="0" fontId="18" fillId="6" borderId="8" xfId="0" applyFont="1" applyFill="1" applyBorder="1"/>
    <xf numFmtId="0" fontId="24" fillId="6" borderId="5" xfId="0" applyFont="1" applyFill="1" applyBorder="1"/>
    <xf numFmtId="0" fontId="24" fillId="6" borderId="6" xfId="0" applyFont="1" applyFill="1" applyBorder="1"/>
    <xf numFmtId="0" fontId="24" fillId="6" borderId="7" xfId="0" applyFont="1" applyFill="1" applyBorder="1"/>
    <xf numFmtId="0" fontId="24" fillId="6" borderId="8" xfId="0" applyFont="1" applyFill="1" applyBorder="1"/>
    <xf numFmtId="0" fontId="24" fillId="6" borderId="0" xfId="0" applyFont="1" applyFill="1"/>
    <xf numFmtId="0" fontId="13" fillId="0" borderId="0" xfId="0" applyFont="1" applyAlignment="1">
      <alignment horizontal="center" vertical="center" wrapText="1"/>
    </xf>
    <xf numFmtId="0" fontId="4" fillId="2" borderId="0" xfId="0" applyFont="1" applyFill="1"/>
    <xf numFmtId="0" fontId="18" fillId="2" borderId="0" xfId="0" applyFont="1" applyFill="1" applyProtection="1">
      <protection hidden="1"/>
    </xf>
    <xf numFmtId="0" fontId="23" fillId="0" borderId="0" xfId="0" applyFont="1"/>
    <xf numFmtId="0" fontId="19" fillId="2" borderId="0" xfId="0" applyFont="1" applyFill="1"/>
    <xf numFmtId="0" fontId="18" fillId="2" borderId="0" xfId="0" applyFont="1" applyFill="1" applyAlignment="1">
      <alignment wrapText="1"/>
    </xf>
    <xf numFmtId="0" fontId="18" fillId="2" borderId="0" xfId="0" applyFont="1" applyFill="1" applyAlignment="1" applyProtection="1">
      <alignment wrapText="1"/>
      <protection hidden="1"/>
    </xf>
    <xf numFmtId="0" fontId="18" fillId="2" borderId="19" xfId="0" applyFont="1" applyFill="1" applyBorder="1" applyProtection="1">
      <protection locked="0"/>
    </xf>
    <xf numFmtId="0" fontId="18" fillId="6" borderId="0" xfId="0" applyFont="1" applyFill="1"/>
    <xf numFmtId="0" fontId="19" fillId="3" borderId="19" xfId="0" applyFont="1" applyFill="1" applyBorder="1" applyAlignment="1" applyProtection="1">
      <alignment horizontal="center" vertical="center"/>
      <protection locked="0"/>
    </xf>
    <xf numFmtId="0" fontId="18" fillId="0" borderId="9" xfId="0" applyFont="1" applyBorder="1" applyAlignment="1">
      <alignment horizontal="left"/>
    </xf>
    <xf numFmtId="0" fontId="18" fillId="2" borderId="0" xfId="0" applyFont="1" applyFill="1" applyAlignment="1" applyProtection="1">
      <alignment horizontal="right"/>
      <protection hidden="1"/>
    </xf>
    <xf numFmtId="165" fontId="18" fillId="2" borderId="0" xfId="0" applyNumberFormat="1" applyFont="1" applyFill="1" applyAlignment="1" applyProtection="1">
      <alignment horizontal="right"/>
      <protection hidden="1"/>
    </xf>
    <xf numFmtId="0" fontId="18" fillId="2" borderId="0" xfId="0" applyFont="1" applyFill="1" applyAlignment="1" applyProtection="1">
      <alignment horizontal="right" wrapText="1"/>
      <protection hidden="1"/>
    </xf>
    <xf numFmtId="0" fontId="18" fillId="2" borderId="0" xfId="0" applyFont="1" applyFill="1" applyAlignment="1">
      <alignment horizontal="right"/>
    </xf>
    <xf numFmtId="0" fontId="20" fillId="6" borderId="67" xfId="0" applyFont="1" applyFill="1" applyBorder="1" applyAlignment="1">
      <alignment wrapText="1"/>
    </xf>
    <xf numFmtId="0" fontId="8" fillId="6" borderId="70" xfId="0" applyFont="1" applyFill="1" applyBorder="1"/>
    <xf numFmtId="0" fontId="16" fillId="6" borderId="71" xfId="0" applyFont="1" applyFill="1" applyBorder="1"/>
    <xf numFmtId="165" fontId="16" fillId="6" borderId="51" xfId="0" applyNumberFormat="1" applyFont="1" applyFill="1" applyBorder="1" applyAlignment="1">
      <alignment horizontal="right"/>
    </xf>
    <xf numFmtId="165" fontId="16" fillId="6" borderId="53" xfId="0" applyNumberFormat="1" applyFont="1" applyFill="1" applyBorder="1" applyAlignment="1">
      <alignment horizontal="right"/>
    </xf>
    <xf numFmtId="165" fontId="16" fillId="6" borderId="24" xfId="0" applyNumberFormat="1" applyFont="1" applyFill="1" applyBorder="1" applyAlignment="1">
      <alignment horizontal="right"/>
    </xf>
    <xf numFmtId="165" fontId="16" fillId="6" borderId="55" xfId="0" applyNumberFormat="1" applyFont="1" applyFill="1" applyBorder="1" applyAlignment="1">
      <alignment horizontal="right"/>
    </xf>
    <xf numFmtId="3" fontId="21" fillId="0" borderId="38" xfId="0" applyNumberFormat="1" applyFont="1" applyBorder="1" applyProtection="1">
      <protection locked="0"/>
    </xf>
    <xf numFmtId="3" fontId="21" fillId="0" borderId="39" xfId="0" applyNumberFormat="1" applyFont="1" applyBorder="1" applyProtection="1">
      <protection locked="0"/>
    </xf>
    <xf numFmtId="3" fontId="21" fillId="0" borderId="40" xfId="0" applyNumberFormat="1" applyFont="1" applyBorder="1" applyProtection="1">
      <protection locked="0"/>
    </xf>
    <xf numFmtId="3" fontId="21" fillId="0" borderId="61" xfId="0" applyNumberFormat="1" applyFont="1" applyBorder="1" applyProtection="1">
      <protection locked="0"/>
    </xf>
    <xf numFmtId="3" fontId="21" fillId="0" borderId="62" xfId="0" applyNumberFormat="1" applyFont="1" applyBorder="1" applyProtection="1">
      <protection locked="0"/>
    </xf>
    <xf numFmtId="3" fontId="21" fillId="0" borderId="63" xfId="0" applyNumberFormat="1" applyFont="1" applyBorder="1" applyProtection="1">
      <protection locked="0"/>
    </xf>
    <xf numFmtId="3" fontId="21" fillId="0" borderId="41" xfId="0" applyNumberFormat="1" applyFont="1" applyBorder="1" applyProtection="1">
      <protection locked="0"/>
    </xf>
    <xf numFmtId="3" fontId="21" fillId="0" borderId="42" xfId="0" applyNumberFormat="1" applyFont="1" applyBorder="1" applyProtection="1">
      <protection locked="0"/>
    </xf>
    <xf numFmtId="3" fontId="21" fillId="0" borderId="43" xfId="0" applyNumberFormat="1" applyFont="1" applyBorder="1" applyProtection="1">
      <protection locked="0"/>
    </xf>
    <xf numFmtId="3" fontId="19" fillId="8" borderId="49" xfId="0" applyNumberFormat="1" applyFont="1" applyFill="1" applyBorder="1"/>
    <xf numFmtId="3" fontId="21" fillId="0" borderId="48" xfId="0" applyNumberFormat="1" applyFont="1" applyBorder="1" applyProtection="1">
      <protection locked="0"/>
    </xf>
    <xf numFmtId="3" fontId="21" fillId="0" borderId="49" xfId="0" applyNumberFormat="1" applyFont="1" applyBorder="1" applyProtection="1">
      <protection locked="0"/>
    </xf>
    <xf numFmtId="3" fontId="21" fillId="0" borderId="50" xfId="0" applyNumberFormat="1" applyFont="1" applyBorder="1" applyProtection="1">
      <protection locked="0"/>
    </xf>
    <xf numFmtId="3" fontId="17" fillId="8" borderId="48" xfId="0" applyNumberFormat="1" applyFont="1" applyFill="1" applyBorder="1"/>
    <xf numFmtId="3" fontId="17" fillId="8" borderId="49" xfId="0" applyNumberFormat="1" applyFont="1" applyFill="1" applyBorder="1"/>
    <xf numFmtId="3" fontId="17" fillId="8" borderId="50" xfId="0" applyNumberFormat="1" applyFont="1" applyFill="1" applyBorder="1"/>
    <xf numFmtId="0" fontId="20" fillId="6" borderId="23" xfId="0" applyFont="1" applyFill="1" applyBorder="1" applyAlignment="1">
      <alignment horizontal="right"/>
    </xf>
    <xf numFmtId="0" fontId="20" fillId="6" borderId="44" xfId="0" applyFont="1" applyFill="1" applyBorder="1" applyAlignment="1">
      <alignment horizontal="right"/>
    </xf>
    <xf numFmtId="0" fontId="20" fillId="6" borderId="26" xfId="0" applyFont="1" applyFill="1" applyBorder="1" applyAlignment="1">
      <alignment horizontal="center"/>
    </xf>
    <xf numFmtId="165" fontId="10" fillId="8" borderId="46" xfId="0" applyNumberFormat="1" applyFont="1" applyFill="1" applyBorder="1" applyAlignment="1">
      <alignment horizontal="right"/>
    </xf>
    <xf numFmtId="0" fontId="18" fillId="5" borderId="0" xfId="0" applyFont="1" applyFill="1" applyProtection="1">
      <protection hidden="1"/>
    </xf>
    <xf numFmtId="0" fontId="18" fillId="4" borderId="0" xfId="0" applyFont="1" applyFill="1" applyProtection="1">
      <protection hidden="1"/>
    </xf>
    <xf numFmtId="49" fontId="11" fillId="4" borderId="0" xfId="0" applyNumberFormat="1" applyFont="1" applyFill="1" applyAlignment="1">
      <alignment horizontal="center"/>
    </xf>
    <xf numFmtId="49" fontId="18" fillId="4" borderId="0" xfId="0" applyNumberFormat="1" applyFont="1" applyFill="1" applyAlignment="1">
      <alignment horizontal="center"/>
    </xf>
    <xf numFmtId="0" fontId="6" fillId="2" borderId="0" xfId="0" applyFont="1" applyFill="1"/>
    <xf numFmtId="0" fontId="11" fillId="2" borderId="0" xfId="0" applyFont="1" applyFill="1"/>
    <xf numFmtId="0" fontId="12" fillId="2" borderId="0" xfId="0" applyFont="1" applyFill="1"/>
    <xf numFmtId="0" fontId="11" fillId="2" borderId="0" xfId="0" applyFont="1" applyFill="1" applyAlignment="1">
      <alignment horizontal="right"/>
    </xf>
    <xf numFmtId="0" fontId="13" fillId="2" borderId="0" xfId="0" applyFont="1" applyFill="1"/>
    <xf numFmtId="0" fontId="14" fillId="2" borderId="0" xfId="0" applyFont="1" applyFill="1" applyAlignment="1">
      <alignment wrapText="1"/>
    </xf>
    <xf numFmtId="0" fontId="14" fillId="2" borderId="0" xfId="0" applyFont="1" applyFill="1" applyAlignment="1">
      <alignment horizontal="left" wrapText="1"/>
    </xf>
    <xf numFmtId="0" fontId="11" fillId="2" borderId="0" xfId="0" applyFont="1" applyFill="1" applyAlignment="1">
      <alignment vertical="top" wrapText="1"/>
    </xf>
    <xf numFmtId="0" fontId="11" fillId="2" borderId="0" xfId="0" applyFont="1" applyFill="1" applyAlignment="1">
      <alignment horizontal="left"/>
    </xf>
    <xf numFmtId="164" fontId="11" fillId="2" borderId="0" xfId="0" applyNumberFormat="1" applyFont="1" applyFill="1" applyAlignment="1">
      <alignment horizontal="center"/>
    </xf>
    <xf numFmtId="0" fontId="11" fillId="2" borderId="10" xfId="0" applyFont="1" applyFill="1" applyBorder="1" applyAlignment="1">
      <alignment horizontal="right"/>
    </xf>
    <xf numFmtId="0" fontId="11" fillId="2" borderId="0" xfId="0" applyFont="1" applyFill="1" applyProtection="1">
      <protection hidden="1"/>
    </xf>
    <xf numFmtId="165" fontId="15" fillId="2" borderId="0" xfId="0" applyNumberFormat="1" applyFont="1" applyFill="1"/>
    <xf numFmtId="0" fontId="11" fillId="2" borderId="0" xfId="0" applyFont="1" applyFill="1" applyAlignment="1">
      <alignment horizontal="center"/>
    </xf>
    <xf numFmtId="2" fontId="12" fillId="2" borderId="0" xfId="0" applyNumberFormat="1" applyFont="1" applyFill="1" applyAlignment="1">
      <alignment horizontal="right"/>
    </xf>
    <xf numFmtId="49" fontId="11" fillId="2" borderId="0" xfId="0" applyNumberFormat="1" applyFont="1" applyFill="1"/>
    <xf numFmtId="3" fontId="11" fillId="2" borderId="0" xfId="0" applyNumberFormat="1" applyFont="1" applyFill="1"/>
    <xf numFmtId="3" fontId="12" fillId="2" borderId="0" xfId="0" applyNumberFormat="1" applyFont="1" applyFill="1"/>
    <xf numFmtId="0" fontId="11" fillId="2" borderId="10" xfId="0" applyFont="1" applyFill="1" applyBorder="1"/>
    <xf numFmtId="0" fontId="11" fillId="2" borderId="19" xfId="0" applyFont="1" applyFill="1" applyBorder="1"/>
    <xf numFmtId="0" fontId="11" fillId="2" borderId="1" xfId="0" applyFont="1" applyFill="1" applyBorder="1"/>
    <xf numFmtId="0" fontId="11" fillId="2" borderId="2" xfId="0" applyFont="1" applyFill="1" applyBorder="1"/>
    <xf numFmtId="0" fontId="11" fillId="2" borderId="3" xfId="0" applyFont="1" applyFill="1" applyBorder="1"/>
    <xf numFmtId="0" fontId="11" fillId="5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8" fillId="6" borderId="9" xfId="0" applyFont="1" applyFill="1" applyBorder="1"/>
    <xf numFmtId="0" fontId="18" fillId="6" borderId="10" xfId="0" applyFont="1" applyFill="1" applyBorder="1"/>
    <xf numFmtId="0" fontId="18" fillId="6" borderId="11" xfId="0" applyFont="1" applyFill="1" applyBorder="1"/>
    <xf numFmtId="0" fontId="18" fillId="2" borderId="19" xfId="0" applyFont="1" applyFill="1" applyBorder="1" applyAlignment="1">
      <alignment vertical="center"/>
    </xf>
    <xf numFmtId="0" fontId="11" fillId="2" borderId="0" xfId="0" applyFont="1" applyFill="1" applyAlignment="1">
      <alignment horizontal="center"/>
    </xf>
    <xf numFmtId="0" fontId="16" fillId="6" borderId="26" xfId="0" applyFont="1" applyFill="1" applyBorder="1" applyAlignment="1">
      <alignment horizontal="center"/>
    </xf>
    <xf numFmtId="0" fontId="16" fillId="6" borderId="27" xfId="0" applyFont="1" applyFill="1" applyBorder="1" applyAlignment="1">
      <alignment horizontal="center"/>
    </xf>
    <xf numFmtId="0" fontId="16" fillId="6" borderId="52" xfId="0" applyFont="1" applyFill="1" applyBorder="1" applyAlignment="1">
      <alignment horizontal="center"/>
    </xf>
    <xf numFmtId="0" fontId="16" fillId="6" borderId="54" xfId="0" applyFont="1" applyFill="1" applyBorder="1" applyAlignment="1">
      <alignment horizontal="center"/>
    </xf>
    <xf numFmtId="0" fontId="16" fillId="6" borderId="5" xfId="0" applyFont="1" applyFill="1" applyBorder="1" applyAlignment="1">
      <alignment horizontal="center"/>
    </xf>
    <xf numFmtId="0" fontId="16" fillId="6" borderId="28" xfId="0" applyFont="1" applyFill="1" applyBorder="1" applyAlignment="1">
      <alignment horizontal="center"/>
    </xf>
    <xf numFmtId="0" fontId="16" fillId="6" borderId="6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left" wrapText="1"/>
    </xf>
    <xf numFmtId="0" fontId="13" fillId="8" borderId="2" xfId="0" applyFont="1" applyFill="1" applyBorder="1" applyAlignment="1">
      <alignment horizontal="left" wrapText="1"/>
    </xf>
    <xf numFmtId="49" fontId="25" fillId="0" borderId="19" xfId="0" applyNumberFormat="1" applyFont="1" applyBorder="1" applyAlignment="1" applyProtection="1">
      <alignment horizontal="left"/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0" fillId="6" borderId="26" xfId="0" applyFont="1" applyFill="1" applyBorder="1" applyAlignment="1">
      <alignment horizontal="center"/>
    </xf>
    <xf numFmtId="0" fontId="20" fillId="6" borderId="27" xfId="0" applyFont="1" applyFill="1" applyBorder="1" applyAlignment="1">
      <alignment horizontal="center"/>
    </xf>
    <xf numFmtId="0" fontId="20" fillId="6" borderId="28" xfId="0" applyFont="1" applyFill="1" applyBorder="1" applyAlignment="1">
      <alignment horizontal="center"/>
    </xf>
    <xf numFmtId="0" fontId="18" fillId="2" borderId="22" xfId="0" applyFont="1" applyFill="1" applyBorder="1" applyAlignment="1">
      <alignment vertical="center"/>
    </xf>
    <xf numFmtId="0" fontId="18" fillId="2" borderId="47" xfId="0" applyFont="1" applyFill="1" applyBorder="1" applyAlignment="1">
      <alignment vertical="center"/>
    </xf>
    <xf numFmtId="0" fontId="18" fillId="2" borderId="4" xfId="0" applyFont="1" applyFill="1" applyBorder="1" applyAlignment="1">
      <alignment vertical="center"/>
    </xf>
    <xf numFmtId="0" fontId="18" fillId="2" borderId="6" xfId="0" applyFont="1" applyFill="1" applyBorder="1" applyAlignment="1">
      <alignment vertical="center"/>
    </xf>
    <xf numFmtId="0" fontId="18" fillId="2" borderId="9" xfId="0" applyFont="1" applyFill="1" applyBorder="1" applyAlignment="1">
      <alignment vertical="center"/>
    </xf>
    <xf numFmtId="0" fontId="18" fillId="2" borderId="11" xfId="0" applyFont="1" applyFill="1" applyBorder="1" applyAlignment="1">
      <alignment vertical="center"/>
    </xf>
    <xf numFmtId="0" fontId="18" fillId="2" borderId="22" xfId="0" applyFont="1" applyFill="1" applyBorder="1" applyAlignment="1">
      <alignment horizontal="center" vertical="center"/>
    </xf>
    <xf numFmtId="0" fontId="18" fillId="2" borderId="47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vertical="center" wrapText="1"/>
    </xf>
    <xf numFmtId="0" fontId="18" fillId="2" borderId="47" xfId="0" applyFont="1" applyFill="1" applyBorder="1" applyAlignment="1">
      <alignment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left" vertical="center" wrapText="1"/>
    </xf>
    <xf numFmtId="0" fontId="18" fillId="2" borderId="9" xfId="0" applyFont="1" applyFill="1" applyBorder="1" applyAlignment="1">
      <alignment horizontal="left" vertical="center" wrapText="1"/>
    </xf>
    <xf numFmtId="0" fontId="18" fillId="2" borderId="11" xfId="0" applyFont="1" applyFill="1" applyBorder="1" applyAlignment="1">
      <alignment horizontal="left" vertical="center" wrapText="1"/>
    </xf>
    <xf numFmtId="0" fontId="21" fillId="2" borderId="4" xfId="0" applyFont="1" applyFill="1" applyBorder="1" applyAlignment="1">
      <alignment vertical="center"/>
    </xf>
    <xf numFmtId="0" fontId="21" fillId="2" borderId="6" xfId="0" applyFont="1" applyFill="1" applyBorder="1" applyAlignment="1">
      <alignment vertical="center"/>
    </xf>
    <xf numFmtId="0" fontId="21" fillId="2" borderId="9" xfId="0" applyFont="1" applyFill="1" applyBorder="1" applyAlignment="1">
      <alignment vertical="center"/>
    </xf>
    <xf numFmtId="0" fontId="21" fillId="2" borderId="11" xfId="0" applyFont="1" applyFill="1" applyBorder="1" applyAlignment="1">
      <alignment vertical="center"/>
    </xf>
    <xf numFmtId="0" fontId="18" fillId="2" borderId="7" xfId="0" applyFont="1" applyFill="1" applyBorder="1" applyAlignment="1">
      <alignment vertical="center"/>
    </xf>
    <xf numFmtId="0" fontId="18" fillId="2" borderId="8" xfId="0" applyFont="1" applyFill="1" applyBorder="1" applyAlignment="1">
      <alignment vertical="center"/>
    </xf>
    <xf numFmtId="0" fontId="18" fillId="2" borderId="30" xfId="0" applyFont="1" applyFill="1" applyBorder="1" applyAlignment="1">
      <alignment vertical="center"/>
    </xf>
    <xf numFmtId="0" fontId="18" fillId="2" borderId="30" xfId="0" applyFont="1" applyFill="1" applyBorder="1" applyAlignment="1">
      <alignment horizontal="center" vertical="center"/>
    </xf>
    <xf numFmtId="0" fontId="18" fillId="2" borderId="19" xfId="0" applyFont="1" applyFill="1" applyBorder="1" applyAlignment="1" applyProtection="1">
      <alignment wrapText="1"/>
      <protection locked="0"/>
    </xf>
    <xf numFmtId="0" fontId="20" fillId="6" borderId="68" xfId="0" applyFont="1" applyFill="1" applyBorder="1"/>
    <xf numFmtId="0" fontId="20" fillId="6" borderId="69" xfId="0" applyFont="1" applyFill="1" applyBorder="1"/>
    <xf numFmtId="0" fontId="20" fillId="6" borderId="64" xfId="0" applyFont="1" applyFill="1" applyBorder="1"/>
    <xf numFmtId="0" fontId="20" fillId="6" borderId="65" xfId="0" applyFont="1" applyFill="1" applyBorder="1"/>
    <xf numFmtId="0" fontId="20" fillId="6" borderId="66" xfId="0" applyFont="1" applyFill="1" applyBorder="1"/>
    <xf numFmtId="0" fontId="18" fillId="2" borderId="5" xfId="0" applyFont="1" applyFill="1" applyBorder="1" applyAlignment="1">
      <alignment horizontal="left" vertical="center" wrapText="1"/>
    </xf>
    <xf numFmtId="0" fontId="18" fillId="2" borderId="10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3" xfId="0" applyFont="1" applyFill="1" applyBorder="1" applyAlignment="1">
      <alignment horizontal="left" vertical="center" wrapText="1"/>
    </xf>
    <xf numFmtId="0" fontId="18" fillId="2" borderId="22" xfId="0" applyFont="1" applyFill="1" applyBorder="1" applyAlignment="1">
      <alignment horizontal="right" vertical="center"/>
    </xf>
    <xf numFmtId="0" fontId="18" fillId="2" borderId="47" xfId="0" applyFont="1" applyFill="1" applyBorder="1" applyAlignment="1">
      <alignment horizontal="right" vertical="center"/>
    </xf>
    <xf numFmtId="0" fontId="21" fillId="2" borderId="4" xfId="0" applyFont="1" applyFill="1" applyBorder="1" applyAlignment="1">
      <alignment horizontal="left" vertical="center"/>
    </xf>
    <xf numFmtId="0" fontId="21" fillId="2" borderId="6" xfId="0" applyFont="1" applyFill="1" applyBorder="1" applyAlignment="1">
      <alignment horizontal="left" vertical="center"/>
    </xf>
    <xf numFmtId="0" fontId="21" fillId="2" borderId="9" xfId="0" applyFont="1" applyFill="1" applyBorder="1" applyAlignment="1">
      <alignment horizontal="left" vertical="center"/>
    </xf>
    <xf numFmtId="0" fontId="21" fillId="2" borderId="11" xfId="0" applyFont="1" applyFill="1" applyBorder="1" applyAlignment="1">
      <alignment horizontal="left" vertical="center"/>
    </xf>
    <xf numFmtId="0" fontId="21" fillId="2" borderId="4" xfId="0" applyFont="1" applyFill="1" applyBorder="1" applyAlignment="1">
      <alignment horizontal="left" wrapText="1"/>
    </xf>
    <xf numFmtId="0" fontId="21" fillId="2" borderId="5" xfId="0" applyFont="1" applyFill="1" applyBorder="1" applyAlignment="1">
      <alignment horizontal="left" wrapText="1"/>
    </xf>
    <xf numFmtId="0" fontId="21" fillId="2" borderId="9" xfId="0" applyFont="1" applyFill="1" applyBorder="1" applyAlignment="1">
      <alignment horizontal="left" wrapText="1"/>
    </xf>
    <xf numFmtId="0" fontId="21" fillId="2" borderId="10" xfId="0" applyFont="1" applyFill="1" applyBorder="1" applyAlignment="1">
      <alignment horizontal="left" wrapText="1"/>
    </xf>
    <xf numFmtId="0" fontId="18" fillId="2" borderId="4" xfId="0" applyFont="1" applyFill="1" applyBorder="1"/>
    <xf numFmtId="0" fontId="18" fillId="2" borderId="6" xfId="0" applyFont="1" applyFill="1" applyBorder="1"/>
    <xf numFmtId="0" fontId="18" fillId="2" borderId="5" xfId="0" applyFont="1" applyFill="1" applyBorder="1" applyAlignment="1">
      <alignment vertical="center"/>
    </xf>
    <xf numFmtId="0" fontId="18" fillId="2" borderId="10" xfId="0" applyFont="1" applyFill="1" applyBorder="1" applyAlignment="1">
      <alignment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30">
    <dxf>
      <font>
        <color rgb="FF00B050"/>
      </font>
    </dxf>
    <dxf>
      <font>
        <color rgb="FFFF0000"/>
      </font>
    </dxf>
    <dxf>
      <font>
        <color theme="9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 patternType="solid"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 patternType="solid"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 patternType="solid">
          <bgColor rgb="FFFFC00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color rgb="FFFF0000"/>
      </font>
    </dxf>
    <dxf>
      <font>
        <color theme="0" tint="-0.499984740745262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ill>
        <patternFill>
          <bgColor rgb="FFFFD966"/>
        </patternFill>
      </fill>
    </dxf>
    <dxf>
      <fill>
        <patternFill>
          <bgColor rgb="FFFFD966"/>
        </patternFill>
      </fill>
    </dxf>
    <dxf>
      <font>
        <color theme="0"/>
      </font>
    </dxf>
    <dxf>
      <font>
        <b/>
        <i val="0"/>
        <color auto="1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D9E1F2"/>
      <color rgb="FFFFD966"/>
      <color rgb="FF002554"/>
      <color rgb="FFFFC000"/>
      <color rgb="FFD7D2CB"/>
      <color rgb="FFB4C6E7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Users/MOONJAY/Downloads/10004747_AFR25_Workbook_.xlsx" TargetMode="External"/><Relationship Id="rId2" Type="http://schemas.openxmlformats.org/officeDocument/2006/relationships/externalLinkPath" Target="file:///C:\Users\MOONJAY\Downloads\10004747_AFR25_Workbook_.xlsx" TargetMode="External"/><Relationship Id="rId1" Type="http://schemas.openxmlformats.org/officeDocument/2006/relationships/externalLinkPath" Target="/Users/MOONJAY/Downloads/10004747_AFR25_Workbook_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Team-ReviewofregistrationguidanceSeptember2019/Shared%20Documents/RA3%20updates%202025/Digital%20publishing%20amends%20September%202026/AFR25_Final_Blank_Template.xlsx" TargetMode="External"/><Relationship Id="rId2" Type="http://schemas.openxmlformats.org/officeDocument/2006/relationships/externalLinkPath" Target="file:///C:\Users\MOONJAY\Downloads\AFR25_Final_Blank_Template.xlsx" TargetMode="External"/><Relationship Id="rId1" Type="http://schemas.openxmlformats.org/officeDocument/2006/relationships/externalLinkPath" Target="/sites/Team-ReviewofregistrationguidanceSeptember2019/Shared%20Documents/RA3%20updates%202025/Digital%20publishing%20amends%20September%202026/AFR25_Final_Blank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tion"/>
      <sheetName val="config_in"/>
      <sheetName val="config_out"/>
      <sheetName val="Flags"/>
      <sheetName val="Financial checks"/>
      <sheetName val="16 Valid"/>
      <sheetName val="Assumptions"/>
      <sheetName val="0 Valid"/>
      <sheetName val="1 Inc and Exp"/>
      <sheetName val="1 Valid"/>
      <sheetName val="2 Financial position"/>
      <sheetName val="2 Valid"/>
      <sheetName val="3 Cash flow"/>
      <sheetName val="3 Valid"/>
      <sheetName val="4 Income"/>
      <sheetName val="4 Valid"/>
      <sheetName val="5 Research"/>
      <sheetName val="5 Valid"/>
      <sheetName val="6 Fees"/>
      <sheetName val="6 Valid"/>
      <sheetName val="7 FTEs"/>
      <sheetName val="7 Valid"/>
      <sheetName val="7a FTE domicile"/>
      <sheetName val="7a Valid"/>
      <sheetName val="8 Cost centre"/>
      <sheetName val="8 Valid"/>
      <sheetName val="9 Staff"/>
      <sheetName val="9 Valid"/>
      <sheetName val="10 Severance"/>
      <sheetName val="10 Valid"/>
      <sheetName val="11 Remuneration"/>
      <sheetName val="11 Valid"/>
      <sheetName val="12 Capital"/>
      <sheetName val="12 Valid"/>
      <sheetName val="13 Commitments"/>
      <sheetName val="13 Valid"/>
      <sheetName val="14 Access &amp; Participation"/>
      <sheetName val="14 Vali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tion"/>
      <sheetName val="config_in"/>
      <sheetName val="config_out"/>
      <sheetName val="Flags"/>
      <sheetName val="Financial checks"/>
      <sheetName val="16 Valid"/>
      <sheetName val="Assumptions"/>
      <sheetName val="0 Valid"/>
      <sheetName val="1 Inc and Exp"/>
      <sheetName val="1 Valid"/>
      <sheetName val="2 Financial position"/>
      <sheetName val="2 Valid"/>
      <sheetName val="3 Cash flow"/>
      <sheetName val="3 Valid"/>
      <sheetName val="4 Income"/>
      <sheetName val="4 Valid"/>
      <sheetName val="5 Research"/>
      <sheetName val="5 Valid"/>
      <sheetName val="6 Fees"/>
      <sheetName val="6 Valid"/>
      <sheetName val="7 FTEs"/>
      <sheetName val="7 Valid"/>
      <sheetName val="7a FTE domicile"/>
      <sheetName val="7a Valid"/>
      <sheetName val="8 Cost centre"/>
      <sheetName val="8 Valid"/>
      <sheetName val="9 Staff"/>
      <sheetName val="9 Valid"/>
      <sheetName val="10 Severance"/>
      <sheetName val="10 Valid"/>
      <sheetName val="11 Remuneration"/>
      <sheetName val="11 Valid"/>
      <sheetName val="12 Capital"/>
      <sheetName val="12 Valid"/>
      <sheetName val="13 Commitments"/>
      <sheetName val="13 Valid"/>
      <sheetName val="14 Access &amp; Participation"/>
      <sheetName val="14 Valid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98E72-DBE0-4427-820C-4E9AF661A9E8}">
  <sheetPr codeName="Sheet3">
    <tabColor rgb="FF92D050"/>
  </sheetPr>
  <dimension ref="A1:F58"/>
  <sheetViews>
    <sheetView workbookViewId="0"/>
  </sheetViews>
  <sheetFormatPr defaultRowHeight="13.5" x14ac:dyDescent="0.35"/>
  <cols>
    <col min="1" max="1" width="15.75" customWidth="1"/>
    <col min="2" max="2" width="18.375" bestFit="1" customWidth="1"/>
    <col min="3" max="3" width="8" customWidth="1"/>
    <col min="4" max="4" width="9.25" customWidth="1"/>
    <col min="5" max="5" width="7.25" bestFit="1" customWidth="1"/>
    <col min="6" max="6" width="8.125" bestFit="1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t="s">
        <v>6</v>
      </c>
      <c r="B2" t="s">
        <v>7</v>
      </c>
      <c r="C2" t="b">
        <v>0</v>
      </c>
      <c r="D2" t="s">
        <v>8</v>
      </c>
      <c r="E2">
        <v>3</v>
      </c>
      <c r="F2">
        <v>4</v>
      </c>
    </row>
    <row r="3" spans="1:6" x14ac:dyDescent="0.35">
      <c r="A3" t="s">
        <v>6</v>
      </c>
      <c r="B3" t="s">
        <v>9</v>
      </c>
      <c r="C3" t="b">
        <v>0</v>
      </c>
      <c r="D3" t="s">
        <v>10</v>
      </c>
      <c r="E3">
        <v>12</v>
      </c>
      <c r="F3">
        <v>12</v>
      </c>
    </row>
    <row r="4" spans="1:6" x14ac:dyDescent="0.35">
      <c r="A4" t="s">
        <v>6</v>
      </c>
      <c r="B4" t="s">
        <v>11</v>
      </c>
      <c r="C4" t="b">
        <v>0</v>
      </c>
      <c r="D4" t="s">
        <v>12</v>
      </c>
      <c r="E4">
        <v>14</v>
      </c>
      <c r="F4">
        <v>22</v>
      </c>
    </row>
    <row r="5" spans="1:6" x14ac:dyDescent="0.35">
      <c r="A5" t="s">
        <v>6</v>
      </c>
      <c r="B5" t="s">
        <v>11</v>
      </c>
      <c r="C5" t="b">
        <v>0</v>
      </c>
      <c r="D5" t="s">
        <v>12</v>
      </c>
      <c r="E5">
        <v>25</v>
      </c>
      <c r="F5">
        <v>27</v>
      </c>
    </row>
    <row r="6" spans="1:6" x14ac:dyDescent="0.35">
      <c r="A6" t="s">
        <v>6</v>
      </c>
      <c r="B6" t="s">
        <v>13</v>
      </c>
      <c r="C6" t="b">
        <v>0</v>
      </c>
      <c r="D6" t="s">
        <v>12</v>
      </c>
      <c r="E6">
        <v>34</v>
      </c>
      <c r="F6">
        <v>39</v>
      </c>
    </row>
    <row r="7" spans="1:6" x14ac:dyDescent="0.35">
      <c r="A7" t="s">
        <v>6</v>
      </c>
      <c r="B7" t="s">
        <v>13</v>
      </c>
      <c r="C7" t="b">
        <v>0</v>
      </c>
      <c r="D7" t="s">
        <v>12</v>
      </c>
      <c r="E7">
        <v>42</v>
      </c>
      <c r="F7">
        <v>48</v>
      </c>
    </row>
    <row r="8" spans="1:6" x14ac:dyDescent="0.35">
      <c r="A8" t="s">
        <v>6</v>
      </c>
      <c r="B8" t="s">
        <v>13</v>
      </c>
      <c r="C8" t="b">
        <v>0</v>
      </c>
      <c r="D8" t="s">
        <v>12</v>
      </c>
      <c r="E8">
        <v>50</v>
      </c>
      <c r="F8">
        <v>50</v>
      </c>
    </row>
    <row r="9" spans="1:6" x14ac:dyDescent="0.35">
      <c r="A9" t="s">
        <v>6</v>
      </c>
      <c r="B9" t="s">
        <v>13</v>
      </c>
      <c r="C9" t="b">
        <v>0</v>
      </c>
      <c r="D9" t="s">
        <v>12</v>
      </c>
      <c r="E9">
        <v>52</v>
      </c>
      <c r="F9">
        <v>52</v>
      </c>
    </row>
    <row r="10" spans="1:6" x14ac:dyDescent="0.35">
      <c r="A10" t="s">
        <v>6</v>
      </c>
      <c r="B10" t="s">
        <v>13</v>
      </c>
      <c r="C10" t="b">
        <v>0</v>
      </c>
      <c r="D10" t="s">
        <v>12</v>
      </c>
      <c r="E10">
        <v>54</v>
      </c>
      <c r="F10">
        <v>54</v>
      </c>
    </row>
    <row r="11" spans="1:6" x14ac:dyDescent="0.35">
      <c r="A11" t="s">
        <v>6</v>
      </c>
      <c r="B11" t="s">
        <v>13</v>
      </c>
      <c r="C11" t="b">
        <v>0</v>
      </c>
      <c r="D11" t="s">
        <v>12</v>
      </c>
      <c r="E11">
        <v>56</v>
      </c>
      <c r="F11">
        <v>56</v>
      </c>
    </row>
    <row r="12" spans="1:6" x14ac:dyDescent="0.35">
      <c r="A12" t="s">
        <v>6</v>
      </c>
      <c r="B12" t="s">
        <v>13</v>
      </c>
      <c r="C12" t="b">
        <v>0</v>
      </c>
      <c r="D12" t="s">
        <v>12</v>
      </c>
      <c r="E12">
        <v>58</v>
      </c>
      <c r="F12">
        <v>58</v>
      </c>
    </row>
    <row r="13" spans="1:6" x14ac:dyDescent="0.35">
      <c r="A13" t="s">
        <v>6</v>
      </c>
      <c r="B13" t="s">
        <v>13</v>
      </c>
      <c r="C13" t="b">
        <v>0</v>
      </c>
      <c r="D13" t="s">
        <v>12</v>
      </c>
      <c r="E13">
        <v>60</v>
      </c>
      <c r="F13">
        <v>60</v>
      </c>
    </row>
    <row r="14" spans="1:6" x14ac:dyDescent="0.35">
      <c r="A14" t="s">
        <v>6</v>
      </c>
      <c r="B14" t="s">
        <v>14</v>
      </c>
      <c r="C14" t="b">
        <v>0</v>
      </c>
      <c r="D14" t="s">
        <v>12</v>
      </c>
      <c r="E14">
        <v>67</v>
      </c>
      <c r="F14">
        <v>70</v>
      </c>
    </row>
    <row r="15" spans="1:6" x14ac:dyDescent="0.35">
      <c r="A15" t="s">
        <v>6</v>
      </c>
      <c r="B15" t="s">
        <v>14</v>
      </c>
      <c r="C15" t="b">
        <v>0</v>
      </c>
      <c r="D15" t="s">
        <v>12</v>
      </c>
      <c r="E15">
        <v>72</v>
      </c>
      <c r="F15">
        <v>72</v>
      </c>
    </row>
    <row r="16" spans="1:6" x14ac:dyDescent="0.35">
      <c r="A16" t="s">
        <v>6</v>
      </c>
      <c r="B16" t="s">
        <v>14</v>
      </c>
      <c r="C16" t="b">
        <v>0</v>
      </c>
      <c r="D16" t="s">
        <v>12</v>
      </c>
      <c r="E16">
        <v>75</v>
      </c>
      <c r="F16">
        <v>80</v>
      </c>
    </row>
    <row r="17" spans="1:6" x14ac:dyDescent="0.35">
      <c r="A17" t="s">
        <v>6</v>
      </c>
      <c r="B17" t="s">
        <v>14</v>
      </c>
      <c r="C17" t="b">
        <v>0</v>
      </c>
      <c r="D17" t="s">
        <v>12</v>
      </c>
      <c r="E17">
        <v>83</v>
      </c>
      <c r="F17">
        <v>89</v>
      </c>
    </row>
    <row r="18" spans="1:6" x14ac:dyDescent="0.35">
      <c r="A18" t="s">
        <v>6</v>
      </c>
      <c r="B18" t="s">
        <v>14</v>
      </c>
      <c r="C18" t="b">
        <v>0</v>
      </c>
      <c r="D18" t="s">
        <v>12</v>
      </c>
      <c r="E18">
        <v>91</v>
      </c>
      <c r="F18">
        <v>91</v>
      </c>
    </row>
    <row r="19" spans="1:6" x14ac:dyDescent="0.35">
      <c r="A19" t="s">
        <v>6</v>
      </c>
      <c r="B19" t="s">
        <v>14</v>
      </c>
      <c r="C19" t="b">
        <v>0</v>
      </c>
      <c r="D19" t="s">
        <v>12</v>
      </c>
      <c r="E19">
        <v>94</v>
      </c>
      <c r="F19">
        <v>97</v>
      </c>
    </row>
    <row r="20" spans="1:6" x14ac:dyDescent="0.35">
      <c r="A20" t="s">
        <v>6</v>
      </c>
      <c r="B20" t="s">
        <v>14</v>
      </c>
      <c r="C20" t="b">
        <v>0</v>
      </c>
      <c r="D20" t="s">
        <v>12</v>
      </c>
      <c r="E20">
        <v>99</v>
      </c>
      <c r="F20">
        <v>99</v>
      </c>
    </row>
    <row r="21" spans="1:6" x14ac:dyDescent="0.35">
      <c r="A21" t="s">
        <v>6</v>
      </c>
      <c r="B21" t="s">
        <v>14</v>
      </c>
      <c r="C21" t="b">
        <v>0</v>
      </c>
      <c r="D21" t="s">
        <v>12</v>
      </c>
      <c r="E21">
        <v>101</v>
      </c>
      <c r="F21">
        <v>101</v>
      </c>
    </row>
    <row r="22" spans="1:6" x14ac:dyDescent="0.35">
      <c r="A22" t="s">
        <v>6</v>
      </c>
      <c r="B22" t="s">
        <v>14</v>
      </c>
      <c r="C22" t="b">
        <v>0</v>
      </c>
      <c r="D22" t="s">
        <v>12</v>
      </c>
      <c r="E22">
        <v>104</v>
      </c>
      <c r="F22">
        <v>106</v>
      </c>
    </row>
    <row r="23" spans="1:6" x14ac:dyDescent="0.35">
      <c r="A23" t="s">
        <v>6</v>
      </c>
      <c r="B23" t="s">
        <v>14</v>
      </c>
      <c r="C23" t="b">
        <v>0</v>
      </c>
      <c r="D23" t="s">
        <v>12</v>
      </c>
      <c r="E23">
        <v>109</v>
      </c>
      <c r="F23">
        <v>112</v>
      </c>
    </row>
    <row r="24" spans="1:6" x14ac:dyDescent="0.35">
      <c r="A24" t="s">
        <v>6</v>
      </c>
      <c r="B24" t="s">
        <v>14</v>
      </c>
      <c r="C24" t="b">
        <v>0</v>
      </c>
      <c r="D24" t="s">
        <v>12</v>
      </c>
      <c r="E24">
        <v>114</v>
      </c>
      <c r="F24">
        <v>114</v>
      </c>
    </row>
    <row r="25" spans="1:6" x14ac:dyDescent="0.35">
      <c r="A25" t="s">
        <v>6</v>
      </c>
      <c r="B25" t="s">
        <v>15</v>
      </c>
      <c r="C25" t="b">
        <v>0</v>
      </c>
      <c r="D25" t="s">
        <v>12</v>
      </c>
      <c r="E25">
        <v>121</v>
      </c>
      <c r="F25">
        <v>123</v>
      </c>
    </row>
    <row r="26" spans="1:6" x14ac:dyDescent="0.35">
      <c r="A26" t="s">
        <v>6</v>
      </c>
      <c r="B26" t="s">
        <v>15</v>
      </c>
      <c r="C26" t="b">
        <v>0</v>
      </c>
      <c r="D26" t="s">
        <v>12</v>
      </c>
      <c r="E26">
        <v>125</v>
      </c>
      <c r="F26">
        <v>128</v>
      </c>
    </row>
    <row r="27" spans="1:6" x14ac:dyDescent="0.35">
      <c r="A27" t="s">
        <v>16</v>
      </c>
      <c r="B27" t="s">
        <v>17</v>
      </c>
      <c r="C27" t="b">
        <v>0</v>
      </c>
      <c r="D27" t="s">
        <v>18</v>
      </c>
      <c r="E27">
        <v>9</v>
      </c>
      <c r="F27">
        <v>17</v>
      </c>
    </row>
    <row r="28" spans="1:6" x14ac:dyDescent="0.35">
      <c r="A28" t="s">
        <v>16</v>
      </c>
      <c r="B28" t="s">
        <v>17</v>
      </c>
      <c r="C28" t="b">
        <v>0</v>
      </c>
      <c r="D28" t="s">
        <v>18</v>
      </c>
      <c r="E28">
        <v>19</v>
      </c>
      <c r="F28">
        <v>19</v>
      </c>
    </row>
    <row r="29" spans="1:6" x14ac:dyDescent="0.35">
      <c r="A29" t="s">
        <v>16</v>
      </c>
      <c r="B29" t="s">
        <v>17</v>
      </c>
      <c r="C29" t="b">
        <v>0</v>
      </c>
      <c r="D29" t="s">
        <v>18</v>
      </c>
      <c r="E29">
        <v>22</v>
      </c>
      <c r="F29">
        <v>27</v>
      </c>
    </row>
    <row r="30" spans="1:6" x14ac:dyDescent="0.35">
      <c r="A30" t="s">
        <v>16</v>
      </c>
      <c r="B30" t="s">
        <v>17</v>
      </c>
      <c r="C30" t="b">
        <v>0</v>
      </c>
      <c r="D30" t="s">
        <v>18</v>
      </c>
      <c r="E30">
        <v>30</v>
      </c>
      <c r="F30">
        <v>36</v>
      </c>
    </row>
    <row r="31" spans="1:6" x14ac:dyDescent="0.35">
      <c r="A31" t="s">
        <v>16</v>
      </c>
      <c r="B31" t="s">
        <v>17</v>
      </c>
      <c r="C31" t="b">
        <v>0</v>
      </c>
      <c r="D31" t="s">
        <v>18</v>
      </c>
      <c r="E31">
        <v>38</v>
      </c>
      <c r="F31">
        <v>38</v>
      </c>
    </row>
    <row r="32" spans="1:6" x14ac:dyDescent="0.35">
      <c r="A32" t="s">
        <v>16</v>
      </c>
      <c r="B32" t="s">
        <v>17</v>
      </c>
      <c r="C32" t="b">
        <v>0</v>
      </c>
      <c r="D32" t="s">
        <v>18</v>
      </c>
      <c r="E32">
        <v>40</v>
      </c>
      <c r="F32">
        <v>40</v>
      </c>
    </row>
    <row r="33" spans="1:6" x14ac:dyDescent="0.35">
      <c r="A33" t="s">
        <v>16</v>
      </c>
      <c r="B33" t="s">
        <v>17</v>
      </c>
      <c r="C33" t="b">
        <v>0</v>
      </c>
      <c r="D33" t="s">
        <v>18</v>
      </c>
      <c r="E33">
        <v>42</v>
      </c>
      <c r="F33">
        <v>42</v>
      </c>
    </row>
    <row r="34" spans="1:6" x14ac:dyDescent="0.35">
      <c r="A34" t="s">
        <v>16</v>
      </c>
      <c r="B34" t="s">
        <v>19</v>
      </c>
      <c r="C34" t="b">
        <v>0</v>
      </c>
      <c r="D34" t="s">
        <v>18</v>
      </c>
      <c r="E34">
        <v>48</v>
      </c>
      <c r="F34">
        <v>56</v>
      </c>
    </row>
    <row r="35" spans="1:6" x14ac:dyDescent="0.35">
      <c r="A35" t="s">
        <v>16</v>
      </c>
      <c r="B35" t="s">
        <v>19</v>
      </c>
      <c r="C35" t="b">
        <v>0</v>
      </c>
      <c r="D35" t="s">
        <v>18</v>
      </c>
      <c r="E35">
        <v>58</v>
      </c>
      <c r="F35">
        <v>58</v>
      </c>
    </row>
    <row r="36" spans="1:6" x14ac:dyDescent="0.35">
      <c r="A36" t="s">
        <v>16</v>
      </c>
      <c r="B36" t="s">
        <v>19</v>
      </c>
      <c r="C36" t="b">
        <v>0</v>
      </c>
      <c r="D36" t="s">
        <v>18</v>
      </c>
      <c r="E36">
        <v>61</v>
      </c>
      <c r="F36">
        <v>66</v>
      </c>
    </row>
    <row r="37" spans="1:6" x14ac:dyDescent="0.35">
      <c r="A37" t="s">
        <v>16</v>
      </c>
      <c r="B37" t="s">
        <v>19</v>
      </c>
      <c r="C37" t="b">
        <v>0</v>
      </c>
      <c r="D37" t="s">
        <v>18</v>
      </c>
      <c r="E37">
        <v>69</v>
      </c>
      <c r="F37">
        <v>75</v>
      </c>
    </row>
    <row r="38" spans="1:6" x14ac:dyDescent="0.35">
      <c r="A38" t="s">
        <v>16</v>
      </c>
      <c r="B38" t="s">
        <v>19</v>
      </c>
      <c r="C38" t="b">
        <v>0</v>
      </c>
      <c r="D38" t="s">
        <v>18</v>
      </c>
      <c r="E38">
        <v>77</v>
      </c>
      <c r="F38">
        <v>77</v>
      </c>
    </row>
    <row r="39" spans="1:6" x14ac:dyDescent="0.35">
      <c r="A39" t="s">
        <v>16</v>
      </c>
      <c r="B39" t="s">
        <v>19</v>
      </c>
      <c r="C39" t="b">
        <v>0</v>
      </c>
      <c r="D39" t="s">
        <v>18</v>
      </c>
      <c r="E39">
        <v>79</v>
      </c>
      <c r="F39">
        <v>79</v>
      </c>
    </row>
    <row r="40" spans="1:6" x14ac:dyDescent="0.35">
      <c r="A40" t="s">
        <v>16</v>
      </c>
      <c r="B40" t="s">
        <v>19</v>
      </c>
      <c r="C40" t="b">
        <v>0</v>
      </c>
      <c r="D40" t="s">
        <v>18</v>
      </c>
      <c r="E40">
        <v>81</v>
      </c>
      <c r="F40">
        <v>81</v>
      </c>
    </row>
    <row r="41" spans="1:6" x14ac:dyDescent="0.35">
      <c r="A41" t="s">
        <v>20</v>
      </c>
      <c r="B41" t="s">
        <v>21</v>
      </c>
      <c r="C41" t="b">
        <v>0</v>
      </c>
      <c r="D41" t="s">
        <v>22</v>
      </c>
      <c r="E41">
        <v>9</v>
      </c>
      <c r="F41">
        <v>9</v>
      </c>
    </row>
    <row r="42" spans="1:6" x14ac:dyDescent="0.35">
      <c r="A42" t="s">
        <v>20</v>
      </c>
      <c r="B42" t="s">
        <v>21</v>
      </c>
      <c r="C42" t="b">
        <v>0</v>
      </c>
      <c r="D42" t="s">
        <v>22</v>
      </c>
      <c r="E42">
        <v>11</v>
      </c>
      <c r="F42">
        <v>11</v>
      </c>
    </row>
    <row r="43" spans="1:6" x14ac:dyDescent="0.35">
      <c r="A43" t="s">
        <v>20</v>
      </c>
      <c r="B43" t="s">
        <v>21</v>
      </c>
      <c r="C43" t="b">
        <v>0</v>
      </c>
      <c r="D43" t="s">
        <v>22</v>
      </c>
      <c r="E43">
        <v>13</v>
      </c>
      <c r="F43">
        <v>13</v>
      </c>
    </row>
    <row r="44" spans="1:6" x14ac:dyDescent="0.35">
      <c r="A44" t="s">
        <v>20</v>
      </c>
      <c r="B44" t="s">
        <v>21</v>
      </c>
      <c r="C44" t="b">
        <v>0</v>
      </c>
      <c r="D44" t="s">
        <v>22</v>
      </c>
      <c r="E44">
        <v>15</v>
      </c>
      <c r="F44">
        <v>15</v>
      </c>
    </row>
    <row r="45" spans="1:6" x14ac:dyDescent="0.35">
      <c r="A45" t="s">
        <v>20</v>
      </c>
      <c r="B45" t="s">
        <v>21</v>
      </c>
      <c r="C45" t="b">
        <v>0</v>
      </c>
      <c r="D45" t="s">
        <v>22</v>
      </c>
      <c r="E45">
        <v>20</v>
      </c>
      <c r="F45">
        <v>20</v>
      </c>
    </row>
    <row r="46" spans="1:6" x14ac:dyDescent="0.35">
      <c r="A46" t="s">
        <v>20</v>
      </c>
      <c r="B46" t="s">
        <v>21</v>
      </c>
      <c r="C46" t="b">
        <v>0</v>
      </c>
      <c r="D46" t="s">
        <v>22</v>
      </c>
      <c r="E46">
        <v>22</v>
      </c>
      <c r="F46">
        <v>22</v>
      </c>
    </row>
    <row r="47" spans="1:6" x14ac:dyDescent="0.35">
      <c r="A47" t="s">
        <v>20</v>
      </c>
      <c r="B47" t="s">
        <v>21</v>
      </c>
      <c r="C47" t="b">
        <v>0</v>
      </c>
      <c r="D47" t="s">
        <v>22</v>
      </c>
      <c r="E47">
        <v>27</v>
      </c>
      <c r="F47">
        <v>27</v>
      </c>
    </row>
    <row r="48" spans="1:6" x14ac:dyDescent="0.35">
      <c r="A48" t="s">
        <v>20</v>
      </c>
      <c r="B48" t="s">
        <v>21</v>
      </c>
      <c r="C48" t="b">
        <v>0</v>
      </c>
      <c r="D48" t="s">
        <v>22</v>
      </c>
      <c r="E48">
        <v>29</v>
      </c>
      <c r="F48">
        <v>29</v>
      </c>
    </row>
    <row r="49" spans="1:6" x14ac:dyDescent="0.35">
      <c r="A49" t="s">
        <v>20</v>
      </c>
      <c r="B49" t="s">
        <v>21</v>
      </c>
      <c r="C49" t="b">
        <v>0</v>
      </c>
      <c r="D49" t="s">
        <v>22</v>
      </c>
      <c r="E49">
        <v>31</v>
      </c>
      <c r="F49">
        <v>31</v>
      </c>
    </row>
    <row r="50" spans="1:6" x14ac:dyDescent="0.35">
      <c r="A50" t="s">
        <v>20</v>
      </c>
      <c r="B50" t="s">
        <v>21</v>
      </c>
      <c r="C50" t="b">
        <v>0</v>
      </c>
      <c r="D50" t="s">
        <v>22</v>
      </c>
      <c r="E50">
        <v>36</v>
      </c>
      <c r="F50">
        <v>36</v>
      </c>
    </row>
    <row r="51" spans="1:6" x14ac:dyDescent="0.35">
      <c r="A51" t="s">
        <v>20</v>
      </c>
      <c r="B51" t="s">
        <v>21</v>
      </c>
      <c r="C51" t="b">
        <v>0</v>
      </c>
      <c r="D51" t="s">
        <v>22</v>
      </c>
      <c r="E51">
        <v>38</v>
      </c>
      <c r="F51">
        <v>38</v>
      </c>
    </row>
    <row r="52" spans="1:6" x14ac:dyDescent="0.35">
      <c r="A52" t="s">
        <v>20</v>
      </c>
      <c r="B52" t="s">
        <v>21</v>
      </c>
      <c r="C52" t="b">
        <v>0</v>
      </c>
      <c r="D52" t="s">
        <v>22</v>
      </c>
      <c r="E52">
        <v>40</v>
      </c>
      <c r="F52">
        <v>40</v>
      </c>
    </row>
    <row r="53" spans="1:6" x14ac:dyDescent="0.35">
      <c r="A53" t="s">
        <v>20</v>
      </c>
      <c r="B53" t="s">
        <v>21</v>
      </c>
      <c r="C53" t="b">
        <v>0</v>
      </c>
      <c r="D53" t="s">
        <v>22</v>
      </c>
      <c r="E53">
        <v>42</v>
      </c>
      <c r="F53">
        <v>42</v>
      </c>
    </row>
    <row r="54" spans="1:6" x14ac:dyDescent="0.35">
      <c r="A54" t="s">
        <v>20</v>
      </c>
      <c r="B54" t="s">
        <v>21</v>
      </c>
      <c r="C54" t="b">
        <v>0</v>
      </c>
      <c r="D54" t="s">
        <v>22</v>
      </c>
      <c r="E54">
        <v>44</v>
      </c>
      <c r="F54">
        <v>44</v>
      </c>
    </row>
    <row r="55" spans="1:6" x14ac:dyDescent="0.35">
      <c r="A55" t="s">
        <v>20</v>
      </c>
      <c r="B55" t="s">
        <v>21</v>
      </c>
      <c r="C55" t="b">
        <v>0</v>
      </c>
      <c r="D55" t="s">
        <v>22</v>
      </c>
      <c r="E55">
        <v>49</v>
      </c>
      <c r="F55">
        <v>49</v>
      </c>
    </row>
    <row r="56" spans="1:6" x14ac:dyDescent="0.35">
      <c r="A56" t="s">
        <v>20</v>
      </c>
      <c r="B56" t="s">
        <v>21</v>
      </c>
      <c r="C56" t="b">
        <v>0</v>
      </c>
      <c r="D56" t="s">
        <v>22</v>
      </c>
      <c r="E56">
        <v>51</v>
      </c>
      <c r="F56">
        <v>51</v>
      </c>
    </row>
    <row r="57" spans="1:6" x14ac:dyDescent="0.35">
      <c r="A57" t="s">
        <v>20</v>
      </c>
      <c r="B57" t="s">
        <v>21</v>
      </c>
      <c r="C57" t="b">
        <v>0</v>
      </c>
      <c r="D57" t="s">
        <v>22</v>
      </c>
      <c r="E57">
        <v>56</v>
      </c>
      <c r="F57">
        <v>56</v>
      </c>
    </row>
    <row r="58" spans="1:6" x14ac:dyDescent="0.35">
      <c r="A58" t="s">
        <v>20</v>
      </c>
      <c r="B58" t="s">
        <v>23</v>
      </c>
      <c r="C58" t="b">
        <v>0</v>
      </c>
      <c r="D58" t="s">
        <v>24</v>
      </c>
      <c r="E58">
        <v>61</v>
      </c>
      <c r="F58">
        <v>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133"/>
  <sheetViews>
    <sheetView tabSelected="1" workbookViewId="0"/>
  </sheetViews>
  <sheetFormatPr defaultColWidth="9.25" defaultRowHeight="13.15" x14ac:dyDescent="0.35"/>
  <cols>
    <col min="1" max="1" width="6.125" style="243" customWidth="1"/>
    <col min="2" max="2" width="58.375" style="243" bestFit="1" customWidth="1"/>
    <col min="3" max="6" width="12.25" style="243" customWidth="1"/>
    <col min="7" max="7" width="12.25" style="244" customWidth="1"/>
    <col min="8" max="8" width="12.25" style="243" customWidth="1"/>
    <col min="9" max="10" width="12.25" style="245" customWidth="1"/>
    <col min="11" max="11" width="10" style="243" hidden="1" customWidth="1"/>
    <col min="12" max="12" width="10.375" style="243" hidden="1" customWidth="1"/>
    <col min="13" max="13" width="10.125" style="243" hidden="1" customWidth="1"/>
    <col min="14" max="14" width="11.125" style="243" hidden="1" customWidth="1"/>
    <col min="15" max="15" width="16.625" style="243" hidden="1" customWidth="1"/>
    <col min="16" max="16" width="15.625" style="243" hidden="1" customWidth="1"/>
    <col min="17" max="22" width="11.75" style="243" hidden="1" customWidth="1"/>
    <col min="23" max="55" width="11.75" style="243" customWidth="1"/>
    <col min="56" max="56" width="21" style="243" customWidth="1"/>
    <col min="57" max="57" width="19.75" style="243" customWidth="1"/>
    <col min="58" max="16384" width="9.25" style="243"/>
  </cols>
  <sheetData>
    <row r="1" spans="1:42" ht="20.65" x14ac:dyDescent="0.6">
      <c r="A1" s="242" t="s">
        <v>25</v>
      </c>
    </row>
    <row r="2" spans="1:42" x14ac:dyDescent="0.35">
      <c r="O2" s="265" t="s">
        <v>26</v>
      </c>
    </row>
    <row r="3" spans="1:42" ht="27.6" customHeight="1" x14ac:dyDescent="0.4">
      <c r="A3" s="279" t="s">
        <v>27</v>
      </c>
      <c r="B3" s="280"/>
      <c r="C3" s="281"/>
      <c r="D3" s="281"/>
      <c r="E3" s="281"/>
      <c r="F3" s="281"/>
      <c r="G3" s="281"/>
      <c r="O3" s="266" t="s">
        <v>28</v>
      </c>
    </row>
    <row r="4" spans="1:42" ht="27.6" customHeight="1" x14ac:dyDescent="0.4">
      <c r="A4" s="279" t="s">
        <v>29</v>
      </c>
      <c r="B4" s="280"/>
      <c r="C4" s="281"/>
      <c r="D4" s="281"/>
      <c r="E4" s="281"/>
      <c r="F4" s="281"/>
      <c r="G4" s="281"/>
      <c r="O4" s="266" t="s">
        <v>30</v>
      </c>
    </row>
    <row r="5" spans="1:42" ht="13.5" x14ac:dyDescent="0.4">
      <c r="A5" s="246"/>
    </row>
    <row r="6" spans="1:42" ht="22.5" customHeight="1" x14ac:dyDescent="0.35">
      <c r="A6" s="282" t="str">
        <f ca="1">IF(AND(val_failed=0,val_warning=0),"Your workbook has passed all validations.",IF(val_failed&lt;&gt;0,IF(val_warning&lt;&gt;0,"Your workbook has failed "&amp;val_failed&amp;" validation check(s) and "&amp;val_warning&amp;" validation warning(s). Please see details on the 'Validation' page and amend where necessary.","Your workbook has failed "&amp;val_failed&amp;" validation check(s). Please see details on the 'Validation' page and amend where necessary."),"Your workbook has "&amp;val_warning&amp;" validation warning(s). Please see details on the 'Validation' page and amend where necessary."))</f>
        <v>Your workbook has failed 5 validation check(s) and 5 validation warning(s). Please see details on the 'Validation' page and amend where necessary.</v>
      </c>
      <c r="B6" s="283"/>
      <c r="C6" s="283"/>
      <c r="D6" s="283"/>
      <c r="E6" s="283"/>
      <c r="F6" s="283"/>
      <c r="G6" s="283"/>
      <c r="H6" s="283"/>
      <c r="I6" s="283"/>
      <c r="J6" s="284"/>
      <c r="P6" s="249"/>
    </row>
    <row r="7" spans="1:42" ht="13.5" x14ac:dyDescent="0.4">
      <c r="A7" s="247"/>
      <c r="B7" s="247"/>
      <c r="C7" s="247"/>
      <c r="D7" s="247"/>
      <c r="E7" s="247"/>
      <c r="F7" s="247"/>
      <c r="G7" s="247"/>
      <c r="H7" s="247"/>
      <c r="I7" s="247"/>
      <c r="J7" s="248"/>
      <c r="P7" s="249"/>
    </row>
    <row r="8" spans="1:42" ht="27.75" customHeight="1" x14ac:dyDescent="0.4">
      <c r="A8" s="279" t="s">
        <v>31</v>
      </c>
      <c r="B8" s="280"/>
      <c r="C8" s="183"/>
      <c r="D8" s="254"/>
      <c r="S8" s="271"/>
      <c r="T8" s="271"/>
    </row>
    <row r="9" spans="1:42" x14ac:dyDescent="0.35">
      <c r="A9" s="250"/>
      <c r="B9" s="250"/>
      <c r="C9" s="251"/>
      <c r="D9" s="251"/>
      <c r="J9" s="252"/>
      <c r="AA9" s="253"/>
      <c r="AB9" s="253"/>
    </row>
    <row r="10" spans="1:42" ht="15" x14ac:dyDescent="0.4">
      <c r="A10" s="212" t="s">
        <v>32</v>
      </c>
      <c r="B10" s="213"/>
      <c r="C10" s="272" t="s">
        <v>33</v>
      </c>
      <c r="D10" s="273"/>
      <c r="E10" s="274"/>
      <c r="F10" s="273" t="s">
        <v>34</v>
      </c>
      <c r="G10" s="273"/>
      <c r="H10" s="273"/>
      <c r="I10" s="273"/>
      <c r="J10" s="277"/>
      <c r="Y10" s="253"/>
      <c r="Z10" s="253"/>
    </row>
    <row r="11" spans="1:42" ht="40.5" x14ac:dyDescent="0.4">
      <c r="A11" s="6"/>
      <c r="B11" s="7"/>
      <c r="C11" s="8" t="s">
        <v>35</v>
      </c>
      <c r="D11" s="8" t="s">
        <v>36</v>
      </c>
      <c r="E11" s="8" t="s">
        <v>37</v>
      </c>
      <c r="F11" s="8" t="s">
        <v>38</v>
      </c>
      <c r="G11" s="8" t="s">
        <v>39</v>
      </c>
      <c r="H11" s="8" t="s">
        <v>40</v>
      </c>
      <c r="I11" s="9" t="s">
        <v>41</v>
      </c>
      <c r="J11" s="10" t="s">
        <v>42</v>
      </c>
      <c r="Y11" s="253"/>
      <c r="Z11" s="253"/>
    </row>
    <row r="12" spans="1:42" ht="13.5" x14ac:dyDescent="0.4">
      <c r="A12" s="6"/>
      <c r="B12" s="11" t="s">
        <v>43</v>
      </c>
      <c r="C12" s="184" t="str">
        <f>IF(ISBLANK($C$8),"",DATE(YEAR($E$12)-2,MONTH($E$12), DAY($E$12)))</f>
        <v/>
      </c>
      <c r="D12" s="185" t="str">
        <f>IF(ISBLANK($C$8),"",DATE(YEAR($E$12)-1,MONTH($E$12), DAY($E$12)))</f>
        <v/>
      </c>
      <c r="E12" s="237" t="str">
        <f>IF(ISBLANK($C$8),"",C8)</f>
        <v/>
      </c>
      <c r="F12" s="184" t="str">
        <f>IF(ISBLANK($C$8),"",DATE(YEAR($E$12)+1,MONTH($E$12), DAY($E$12)))</f>
        <v/>
      </c>
      <c r="G12" s="185" t="str">
        <f>IF(ISBLANK($C$8),"",DATE(YEAR($E$12)+2,MONTH($E$12), DAY($E$12)))</f>
        <v/>
      </c>
      <c r="H12" s="185" t="str">
        <f>IF(ISBLANK($C$8),"",DATE(YEAR($E$12)+3,MONTH($E$12), DAY($E$12)))</f>
        <v/>
      </c>
      <c r="I12" s="185" t="str">
        <f>IF(ISBLANK($C$8),"",DATE(YEAR($E$12)+4,MONTH($E$12), DAY($E$12)))</f>
        <v/>
      </c>
      <c r="J12" s="186" t="str">
        <f>IF(ISBLANK($C$8),"",DATE(YEAR($E$12)+5,MONTH($E$12), DAY($E$12)))</f>
        <v/>
      </c>
      <c r="K12" s="17" t="s">
        <v>44</v>
      </c>
      <c r="L12" s="17" t="s">
        <v>45</v>
      </c>
      <c r="M12" s="17" t="s">
        <v>46</v>
      </c>
      <c r="N12" s="17" t="s">
        <v>47</v>
      </c>
      <c r="Y12" s="253"/>
      <c r="Z12" s="253"/>
    </row>
    <row r="13" spans="1:42" ht="15" customHeight="1" x14ac:dyDescent="0.4">
      <c r="A13" s="12">
        <v>1</v>
      </c>
      <c r="B13" s="13" t="s">
        <v>48</v>
      </c>
      <c r="C13" s="14" t="s">
        <v>49</v>
      </c>
      <c r="D13" s="14" t="s">
        <v>49</v>
      </c>
      <c r="E13" s="15" t="s">
        <v>49</v>
      </c>
      <c r="F13" s="14" t="s">
        <v>49</v>
      </c>
      <c r="G13" s="14" t="s">
        <v>49</v>
      </c>
      <c r="H13" s="14" t="s">
        <v>49</v>
      </c>
      <c r="I13" s="12" t="s">
        <v>49</v>
      </c>
      <c r="J13" s="16" t="s">
        <v>49</v>
      </c>
      <c r="Y13" s="253"/>
      <c r="Z13" s="253"/>
    </row>
    <row r="14" spans="1:42" x14ac:dyDescent="0.35">
      <c r="A14" s="18" t="s">
        <v>50</v>
      </c>
      <c r="B14" s="19" t="s">
        <v>51</v>
      </c>
      <c r="C14" s="20">
        <v>0</v>
      </c>
      <c r="D14" s="20">
        <v>0</v>
      </c>
      <c r="E14" s="21">
        <v>0</v>
      </c>
      <c r="F14" s="20">
        <v>0</v>
      </c>
      <c r="G14" s="20">
        <v>0</v>
      </c>
      <c r="H14" s="20">
        <v>0</v>
      </c>
      <c r="I14" s="22">
        <v>0</v>
      </c>
      <c r="J14" s="23">
        <v>0</v>
      </c>
      <c r="K14" s="240" t="s">
        <v>52</v>
      </c>
      <c r="L14" s="240" t="s">
        <v>52</v>
      </c>
      <c r="M14" s="240" t="s">
        <v>52</v>
      </c>
      <c r="N14" s="240" t="s">
        <v>50</v>
      </c>
      <c r="Y14" s="253"/>
      <c r="Z14" s="253"/>
      <c r="AO14" s="256"/>
      <c r="AP14" s="256"/>
    </row>
    <row r="15" spans="1:42" x14ac:dyDescent="0.35">
      <c r="A15" s="24" t="s">
        <v>53</v>
      </c>
      <c r="B15" s="25" t="s">
        <v>54</v>
      </c>
      <c r="C15" s="26">
        <v>0</v>
      </c>
      <c r="D15" s="26">
        <v>0</v>
      </c>
      <c r="E15" s="27">
        <v>0</v>
      </c>
      <c r="F15" s="26">
        <v>0</v>
      </c>
      <c r="G15" s="26">
        <v>0</v>
      </c>
      <c r="H15" s="26">
        <v>0</v>
      </c>
      <c r="I15" s="28">
        <v>0</v>
      </c>
      <c r="J15" s="29">
        <v>0</v>
      </c>
      <c r="K15" s="240" t="s">
        <v>52</v>
      </c>
      <c r="L15" s="240" t="s">
        <v>52</v>
      </c>
      <c r="M15" s="240" t="s">
        <v>55</v>
      </c>
      <c r="N15" s="240" t="s">
        <v>53</v>
      </c>
      <c r="O15" s="243" t="s">
        <v>56</v>
      </c>
      <c r="Y15" s="253"/>
      <c r="Z15" s="253"/>
      <c r="AO15" s="256"/>
      <c r="AP15" s="256"/>
    </row>
    <row r="16" spans="1:42" x14ac:dyDescent="0.35">
      <c r="A16" s="24" t="s">
        <v>57</v>
      </c>
      <c r="B16" s="25" t="s">
        <v>58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6">
        <v>0</v>
      </c>
      <c r="I16" s="28">
        <v>0</v>
      </c>
      <c r="J16" s="29">
        <v>0</v>
      </c>
      <c r="K16" s="240" t="s">
        <v>52</v>
      </c>
      <c r="L16" s="240" t="s">
        <v>52</v>
      </c>
      <c r="M16" s="240" t="s">
        <v>59</v>
      </c>
      <c r="N16" s="240" t="s">
        <v>57</v>
      </c>
      <c r="O16" s="243" t="s">
        <v>60</v>
      </c>
      <c r="P16" s="243" t="s">
        <v>61</v>
      </c>
      <c r="Q16" s="243" t="s">
        <v>62</v>
      </c>
      <c r="R16" s="243" t="s">
        <v>63</v>
      </c>
      <c r="S16" s="243" t="s">
        <v>64</v>
      </c>
      <c r="T16" s="243" t="s">
        <v>65</v>
      </c>
      <c r="U16" s="243" t="s">
        <v>66</v>
      </c>
      <c r="V16" s="243" t="s">
        <v>42</v>
      </c>
      <c r="Y16" s="253"/>
      <c r="Z16" s="253"/>
      <c r="AO16" s="256"/>
      <c r="AP16" s="256"/>
    </row>
    <row r="17" spans="1:28" x14ac:dyDescent="0.35">
      <c r="A17" s="24" t="s">
        <v>67</v>
      </c>
      <c r="B17" s="25" t="s">
        <v>68</v>
      </c>
      <c r="C17" s="26">
        <v>0</v>
      </c>
      <c r="D17" s="26">
        <v>0</v>
      </c>
      <c r="E17" s="27">
        <v>0</v>
      </c>
      <c r="F17" s="26">
        <v>0</v>
      </c>
      <c r="G17" s="26">
        <v>0</v>
      </c>
      <c r="H17" s="26">
        <v>0</v>
      </c>
      <c r="I17" s="28">
        <v>0</v>
      </c>
      <c r="J17" s="29">
        <v>0</v>
      </c>
      <c r="K17" s="240" t="s">
        <v>52</v>
      </c>
      <c r="L17" s="240" t="s">
        <v>52</v>
      </c>
      <c r="M17" s="240" t="s">
        <v>69</v>
      </c>
      <c r="N17" s="240" t="s">
        <v>67</v>
      </c>
      <c r="O17" s="243">
        <f t="shared" ref="O17:V17" si="0">IF(C22=0,0,SUM(C35:C36)/C22)</f>
        <v>0</v>
      </c>
      <c r="P17" s="243">
        <f t="shared" si="0"/>
        <v>0</v>
      </c>
      <c r="Q17" s="243">
        <f t="shared" si="0"/>
        <v>0</v>
      </c>
      <c r="R17" s="243">
        <f t="shared" si="0"/>
        <v>0</v>
      </c>
      <c r="S17" s="243">
        <f t="shared" si="0"/>
        <v>0</v>
      </c>
      <c r="T17" s="243">
        <f t="shared" si="0"/>
        <v>0</v>
      </c>
      <c r="U17" s="243">
        <f t="shared" si="0"/>
        <v>0</v>
      </c>
      <c r="V17" s="243">
        <f t="shared" si="0"/>
        <v>0</v>
      </c>
      <c r="Y17" s="253"/>
      <c r="Z17" s="253"/>
    </row>
    <row r="18" spans="1:28" x14ac:dyDescent="0.35">
      <c r="A18" s="24" t="s">
        <v>70</v>
      </c>
      <c r="B18" s="25" t="s">
        <v>71</v>
      </c>
      <c r="C18" s="26">
        <v>0</v>
      </c>
      <c r="D18" s="26">
        <v>0</v>
      </c>
      <c r="E18" s="27">
        <v>0</v>
      </c>
      <c r="F18" s="26">
        <v>0</v>
      </c>
      <c r="G18" s="26">
        <v>0</v>
      </c>
      <c r="H18" s="26">
        <v>0</v>
      </c>
      <c r="I18" s="28">
        <v>0</v>
      </c>
      <c r="J18" s="29">
        <v>0</v>
      </c>
      <c r="K18" s="240" t="s">
        <v>52</v>
      </c>
      <c r="L18" s="240" t="s">
        <v>52</v>
      </c>
      <c r="M18" s="240" t="s">
        <v>72</v>
      </c>
      <c r="N18" s="240" t="s">
        <v>70</v>
      </c>
      <c r="Y18" s="253"/>
      <c r="Z18" s="253"/>
    </row>
    <row r="19" spans="1:28" x14ac:dyDescent="0.35">
      <c r="A19" s="24" t="s">
        <v>73</v>
      </c>
      <c r="B19" s="25" t="s">
        <v>74</v>
      </c>
      <c r="C19" s="26">
        <v>0</v>
      </c>
      <c r="D19" s="26">
        <v>0</v>
      </c>
      <c r="E19" s="27">
        <v>0</v>
      </c>
      <c r="F19" s="26">
        <v>0</v>
      </c>
      <c r="G19" s="26">
        <v>0</v>
      </c>
      <c r="H19" s="26">
        <v>0</v>
      </c>
      <c r="I19" s="28">
        <v>0</v>
      </c>
      <c r="J19" s="29">
        <v>0</v>
      </c>
      <c r="K19" s="240" t="s">
        <v>52</v>
      </c>
      <c r="L19" s="240" t="s">
        <v>52</v>
      </c>
      <c r="M19" s="240" t="s">
        <v>75</v>
      </c>
      <c r="N19" s="240" t="s">
        <v>73</v>
      </c>
      <c r="Y19" s="253"/>
      <c r="Z19" s="253"/>
    </row>
    <row r="20" spans="1:28" x14ac:dyDescent="0.35">
      <c r="A20" s="24" t="s">
        <v>76</v>
      </c>
      <c r="B20" s="25" t="s">
        <v>77</v>
      </c>
      <c r="C20" s="26">
        <v>0</v>
      </c>
      <c r="D20" s="26">
        <v>0</v>
      </c>
      <c r="E20" s="27">
        <v>0</v>
      </c>
      <c r="F20" s="26">
        <v>0</v>
      </c>
      <c r="G20" s="26">
        <v>0</v>
      </c>
      <c r="H20" s="26">
        <v>0</v>
      </c>
      <c r="I20" s="28">
        <v>0</v>
      </c>
      <c r="J20" s="29">
        <v>0</v>
      </c>
      <c r="K20" s="240" t="s">
        <v>52</v>
      </c>
      <c r="L20" s="240" t="s">
        <v>52</v>
      </c>
      <c r="M20" s="240" t="s">
        <v>78</v>
      </c>
      <c r="N20" s="240" t="s">
        <v>76</v>
      </c>
      <c r="Y20" s="253"/>
      <c r="Z20" s="253"/>
    </row>
    <row r="21" spans="1:28" x14ac:dyDescent="0.35">
      <c r="A21" s="30" t="s">
        <v>79</v>
      </c>
      <c r="B21" s="31" t="s">
        <v>80</v>
      </c>
      <c r="C21" s="32">
        <v>0</v>
      </c>
      <c r="D21" s="32">
        <v>0</v>
      </c>
      <c r="E21" s="33">
        <v>0</v>
      </c>
      <c r="F21" s="32">
        <v>0</v>
      </c>
      <c r="G21" s="32">
        <v>0</v>
      </c>
      <c r="H21" s="32">
        <v>0</v>
      </c>
      <c r="I21" s="34">
        <v>0</v>
      </c>
      <c r="J21" s="35">
        <v>0</v>
      </c>
      <c r="K21" s="240" t="s">
        <v>52</v>
      </c>
      <c r="L21" s="240" t="s">
        <v>52</v>
      </c>
      <c r="M21" s="240" t="s">
        <v>81</v>
      </c>
      <c r="N21" s="240" t="s">
        <v>79</v>
      </c>
      <c r="Y21" s="253"/>
      <c r="Z21" s="253"/>
      <c r="AB21" s="257"/>
    </row>
    <row r="22" spans="1:28" ht="13.5" x14ac:dyDescent="0.4">
      <c r="A22" s="36" t="s">
        <v>82</v>
      </c>
      <c r="B22" s="37" t="s">
        <v>83</v>
      </c>
      <c r="C22" s="38">
        <f t="shared" ref="C22:J22" si="1">SUM(C14:C21)</f>
        <v>0</v>
      </c>
      <c r="D22" s="38">
        <f t="shared" si="1"/>
        <v>0</v>
      </c>
      <c r="E22" s="39">
        <f t="shared" si="1"/>
        <v>0</v>
      </c>
      <c r="F22" s="40">
        <f t="shared" si="1"/>
        <v>0</v>
      </c>
      <c r="G22" s="40">
        <f t="shared" si="1"/>
        <v>0</v>
      </c>
      <c r="H22" s="40">
        <f t="shared" si="1"/>
        <v>0</v>
      </c>
      <c r="I22" s="40">
        <f t="shared" si="1"/>
        <v>0</v>
      </c>
      <c r="J22" s="39">
        <f t="shared" si="1"/>
        <v>0</v>
      </c>
      <c r="K22" s="240" t="s">
        <v>52</v>
      </c>
      <c r="L22" s="240" t="s">
        <v>52</v>
      </c>
      <c r="M22" s="240" t="s">
        <v>84</v>
      </c>
      <c r="N22" s="240" t="s">
        <v>82</v>
      </c>
      <c r="Y22" s="253"/>
      <c r="Z22" s="253"/>
    </row>
    <row r="23" spans="1:28" x14ac:dyDescent="0.35">
      <c r="A23" s="41"/>
      <c r="B23" s="42"/>
      <c r="C23" s="43"/>
      <c r="D23" s="43"/>
      <c r="E23" s="44"/>
      <c r="F23" s="45"/>
      <c r="G23" s="45"/>
      <c r="H23" s="45"/>
      <c r="I23" s="46"/>
      <c r="J23" s="47"/>
      <c r="Y23" s="253"/>
      <c r="Z23" s="253"/>
      <c r="AB23" s="257"/>
    </row>
    <row r="24" spans="1:28" ht="13.5" x14ac:dyDescent="0.4">
      <c r="A24" s="16">
        <v>2</v>
      </c>
      <c r="B24" s="48" t="s">
        <v>85</v>
      </c>
      <c r="C24" s="14" t="s">
        <v>49</v>
      </c>
      <c r="D24" s="14" t="s">
        <v>49</v>
      </c>
      <c r="E24" s="15" t="s">
        <v>49</v>
      </c>
      <c r="F24" s="14" t="s">
        <v>49</v>
      </c>
      <c r="G24" s="14" t="s">
        <v>49</v>
      </c>
      <c r="H24" s="14" t="s">
        <v>49</v>
      </c>
      <c r="I24" s="12" t="s">
        <v>49</v>
      </c>
      <c r="J24" s="16" t="s">
        <v>49</v>
      </c>
      <c r="Y24" s="253"/>
      <c r="Z24" s="253"/>
      <c r="AB24" s="257"/>
    </row>
    <row r="25" spans="1:28" x14ac:dyDescent="0.35">
      <c r="A25" s="49" t="s">
        <v>86</v>
      </c>
      <c r="B25" s="50" t="s">
        <v>87</v>
      </c>
      <c r="C25" s="51">
        <v>0</v>
      </c>
      <c r="D25" s="52">
        <v>0</v>
      </c>
      <c r="E25" s="53">
        <v>0</v>
      </c>
      <c r="F25" s="51">
        <v>0</v>
      </c>
      <c r="G25" s="52">
        <v>0</v>
      </c>
      <c r="H25" s="52">
        <v>0</v>
      </c>
      <c r="I25" s="54">
        <v>0</v>
      </c>
      <c r="J25" s="55">
        <v>0</v>
      </c>
      <c r="K25" s="240" t="s">
        <v>52</v>
      </c>
      <c r="L25" s="240" t="s">
        <v>55</v>
      </c>
      <c r="M25" s="240" t="s">
        <v>52</v>
      </c>
      <c r="N25" s="240" t="s">
        <v>86</v>
      </c>
      <c r="Y25" s="253"/>
      <c r="Z25" s="253"/>
    </row>
    <row r="26" spans="1:28" x14ac:dyDescent="0.35">
      <c r="A26" s="56" t="s">
        <v>88</v>
      </c>
      <c r="B26" s="57" t="s">
        <v>89</v>
      </c>
      <c r="C26" s="58">
        <v>0</v>
      </c>
      <c r="D26" s="59">
        <v>0</v>
      </c>
      <c r="E26" s="60">
        <v>0</v>
      </c>
      <c r="F26" s="58">
        <v>0</v>
      </c>
      <c r="G26" s="59">
        <v>0</v>
      </c>
      <c r="H26" s="59">
        <v>0</v>
      </c>
      <c r="I26" s="61">
        <v>0</v>
      </c>
      <c r="J26" s="62">
        <v>0</v>
      </c>
      <c r="K26" s="240" t="s">
        <v>52</v>
      </c>
      <c r="L26" s="240" t="s">
        <v>55</v>
      </c>
      <c r="M26" s="240" t="s">
        <v>55</v>
      </c>
      <c r="N26" s="240" t="s">
        <v>88</v>
      </c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</row>
    <row r="27" spans="1:28" ht="13.5" x14ac:dyDescent="0.4">
      <c r="A27" s="63" t="s">
        <v>90</v>
      </c>
      <c r="B27" s="64" t="s">
        <v>91</v>
      </c>
      <c r="C27" s="83">
        <f>SUM(C25:C26)</f>
        <v>0</v>
      </c>
      <c r="D27" s="84">
        <f t="shared" ref="D27:I27" si="2">SUM(D25:D26)</f>
        <v>0</v>
      </c>
      <c r="E27" s="82">
        <f>SUM(E25:E26)</f>
        <v>0</v>
      </c>
      <c r="F27" s="83">
        <f t="shared" si="2"/>
        <v>0</v>
      </c>
      <c r="G27" s="84">
        <f t="shared" si="2"/>
        <v>0</v>
      </c>
      <c r="H27" s="84">
        <f t="shared" si="2"/>
        <v>0</v>
      </c>
      <c r="I27" s="84">
        <f t="shared" si="2"/>
        <v>0</v>
      </c>
      <c r="J27" s="82">
        <f t="shared" ref="J27" si="3">SUM(J25:J26)</f>
        <v>0</v>
      </c>
      <c r="K27" s="240" t="s">
        <v>52</v>
      </c>
      <c r="L27" s="240" t="s">
        <v>55</v>
      </c>
      <c r="M27" s="240" t="s">
        <v>59</v>
      </c>
      <c r="N27" s="240" t="s">
        <v>90</v>
      </c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</row>
    <row r="28" spans="1:28" ht="15.75" customHeight="1" x14ac:dyDescent="0.35">
      <c r="N28" s="253"/>
      <c r="O28" s="253"/>
      <c r="P28" s="253"/>
      <c r="Q28" s="253"/>
      <c r="R28" s="253"/>
      <c r="S28" s="253"/>
      <c r="T28" s="253"/>
      <c r="U28" s="253"/>
      <c r="V28" s="253"/>
      <c r="W28" s="253"/>
      <c r="X28" s="253"/>
      <c r="Y28" s="253"/>
      <c r="Z28" s="253"/>
    </row>
    <row r="29" spans="1:28" x14ac:dyDescent="0.35">
      <c r="G29" s="245"/>
      <c r="I29" s="243"/>
      <c r="J29" s="243"/>
      <c r="N29" s="253"/>
      <c r="O29" s="253"/>
      <c r="P29" s="253"/>
      <c r="Q29" s="253"/>
      <c r="R29" s="253"/>
      <c r="S29" s="253"/>
      <c r="T29" s="253"/>
      <c r="U29" s="253"/>
      <c r="V29" s="253"/>
      <c r="W29" s="253"/>
      <c r="X29" s="253"/>
      <c r="Y29" s="253"/>
      <c r="Z29" s="253"/>
    </row>
    <row r="30" spans="1:28" ht="15" x14ac:dyDescent="0.4">
      <c r="A30" s="3" t="s">
        <v>92</v>
      </c>
      <c r="B30" s="65"/>
      <c r="C30" s="272" t="s">
        <v>33</v>
      </c>
      <c r="D30" s="273"/>
      <c r="E30" s="274"/>
      <c r="F30" s="272" t="s">
        <v>34</v>
      </c>
      <c r="G30" s="273"/>
      <c r="H30" s="273"/>
      <c r="I30" s="273"/>
      <c r="J30" s="277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</row>
    <row r="31" spans="1:28" ht="40.5" x14ac:dyDescent="0.4">
      <c r="A31" s="66"/>
      <c r="B31" s="7"/>
      <c r="C31" s="8" t="s">
        <v>35</v>
      </c>
      <c r="D31" s="8" t="s">
        <v>36</v>
      </c>
      <c r="E31" s="8" t="s">
        <v>37</v>
      </c>
      <c r="F31" s="8" t="s">
        <v>38</v>
      </c>
      <c r="G31" s="8" t="s">
        <v>39</v>
      </c>
      <c r="H31" s="8" t="s">
        <v>40</v>
      </c>
      <c r="I31" s="9" t="s">
        <v>41</v>
      </c>
      <c r="J31" s="10" t="s">
        <v>42</v>
      </c>
    </row>
    <row r="32" spans="1:28" ht="13.5" x14ac:dyDescent="0.4">
      <c r="A32" s="66"/>
      <c r="B32" s="67" t="s">
        <v>43</v>
      </c>
      <c r="C32" s="214" t="str">
        <f t="shared" ref="C32:J32" si="4">C12</f>
        <v/>
      </c>
      <c r="D32" s="214" t="str">
        <f t="shared" si="4"/>
        <v/>
      </c>
      <c r="E32" s="214" t="str">
        <f t="shared" si="4"/>
        <v/>
      </c>
      <c r="F32" s="214" t="str">
        <f t="shared" si="4"/>
        <v/>
      </c>
      <c r="G32" s="214" t="str">
        <f t="shared" si="4"/>
        <v/>
      </c>
      <c r="H32" s="214" t="str">
        <f t="shared" si="4"/>
        <v/>
      </c>
      <c r="I32" s="214" t="str">
        <f t="shared" si="4"/>
        <v/>
      </c>
      <c r="J32" s="215" t="str">
        <f t="shared" si="4"/>
        <v/>
      </c>
    </row>
    <row r="33" spans="1:16" ht="13.5" x14ac:dyDescent="0.4">
      <c r="A33" s="68">
        <v>1</v>
      </c>
      <c r="B33" s="69" t="s">
        <v>93</v>
      </c>
      <c r="C33" s="70" t="s">
        <v>94</v>
      </c>
      <c r="D33" s="70" t="s">
        <v>94</v>
      </c>
      <c r="E33" s="70" t="s">
        <v>94</v>
      </c>
      <c r="F33" s="70" t="s">
        <v>94</v>
      </c>
      <c r="G33" s="70" t="s">
        <v>94</v>
      </c>
      <c r="H33" s="70" t="s">
        <v>94</v>
      </c>
      <c r="I33" s="70" t="s">
        <v>94</v>
      </c>
      <c r="J33" s="71" t="s">
        <v>94</v>
      </c>
    </row>
    <row r="34" spans="1:16" x14ac:dyDescent="0.35">
      <c r="A34" s="72" t="s">
        <v>50</v>
      </c>
      <c r="B34" s="19" t="s">
        <v>95</v>
      </c>
      <c r="C34" s="51">
        <v>0</v>
      </c>
      <c r="D34" s="52">
        <v>0</v>
      </c>
      <c r="E34" s="53">
        <v>0</v>
      </c>
      <c r="F34" s="51">
        <v>0</v>
      </c>
      <c r="G34" s="52">
        <v>0</v>
      </c>
      <c r="H34" s="52">
        <v>0</v>
      </c>
      <c r="I34" s="52">
        <v>0</v>
      </c>
      <c r="J34" s="53">
        <v>0</v>
      </c>
      <c r="K34" s="240" t="s">
        <v>55</v>
      </c>
      <c r="L34" s="240" t="s">
        <v>52</v>
      </c>
      <c r="M34" s="240" t="s">
        <v>52</v>
      </c>
      <c r="N34" s="240" t="s">
        <v>50</v>
      </c>
    </row>
    <row r="35" spans="1:16" x14ac:dyDescent="0.35">
      <c r="A35" s="73" t="s">
        <v>53</v>
      </c>
      <c r="B35" s="25" t="s">
        <v>96</v>
      </c>
      <c r="C35" s="74">
        <v>0</v>
      </c>
      <c r="D35" s="75">
        <v>0</v>
      </c>
      <c r="E35" s="76">
        <v>0</v>
      </c>
      <c r="F35" s="74">
        <v>0</v>
      </c>
      <c r="G35" s="75">
        <v>0</v>
      </c>
      <c r="H35" s="75">
        <v>0</v>
      </c>
      <c r="I35" s="75">
        <v>0</v>
      </c>
      <c r="J35" s="76">
        <v>0</v>
      </c>
      <c r="K35" s="240" t="s">
        <v>55</v>
      </c>
      <c r="L35" s="240" t="s">
        <v>52</v>
      </c>
      <c r="M35" s="240" t="s">
        <v>55</v>
      </c>
      <c r="N35" s="240" t="s">
        <v>53</v>
      </c>
    </row>
    <row r="36" spans="1:16" x14ac:dyDescent="0.35">
      <c r="A36" s="73" t="s">
        <v>57</v>
      </c>
      <c r="B36" s="25" t="s">
        <v>97</v>
      </c>
      <c r="C36" s="74">
        <v>0</v>
      </c>
      <c r="D36" s="75">
        <v>0</v>
      </c>
      <c r="E36" s="76">
        <v>0</v>
      </c>
      <c r="F36" s="74">
        <v>0</v>
      </c>
      <c r="G36" s="75">
        <v>0</v>
      </c>
      <c r="H36" s="75">
        <v>0</v>
      </c>
      <c r="I36" s="75">
        <v>0</v>
      </c>
      <c r="J36" s="76">
        <v>0</v>
      </c>
      <c r="K36" s="240" t="s">
        <v>55</v>
      </c>
      <c r="L36" s="240" t="s">
        <v>52</v>
      </c>
      <c r="M36" s="240" t="s">
        <v>59</v>
      </c>
      <c r="N36" s="240" t="s">
        <v>57</v>
      </c>
    </row>
    <row r="37" spans="1:16" x14ac:dyDescent="0.35">
      <c r="A37" s="73" t="s">
        <v>67</v>
      </c>
      <c r="B37" s="25" t="s">
        <v>98</v>
      </c>
      <c r="C37" s="74">
        <v>0</v>
      </c>
      <c r="D37" s="75">
        <v>0</v>
      </c>
      <c r="E37" s="76">
        <v>0</v>
      </c>
      <c r="F37" s="74">
        <v>0</v>
      </c>
      <c r="G37" s="75">
        <v>0</v>
      </c>
      <c r="H37" s="75">
        <v>0</v>
      </c>
      <c r="I37" s="75">
        <v>0</v>
      </c>
      <c r="J37" s="76">
        <v>0</v>
      </c>
      <c r="K37" s="240" t="s">
        <v>55</v>
      </c>
      <c r="L37" s="240" t="s">
        <v>52</v>
      </c>
      <c r="M37" s="240" t="s">
        <v>69</v>
      </c>
      <c r="N37" s="240" t="s">
        <v>67</v>
      </c>
      <c r="P37" s="258"/>
    </row>
    <row r="38" spans="1:16" x14ac:dyDescent="0.35">
      <c r="A38" s="77" t="s">
        <v>70</v>
      </c>
      <c r="B38" s="31" t="s">
        <v>99</v>
      </c>
      <c r="C38" s="58">
        <v>0</v>
      </c>
      <c r="D38" s="59">
        <v>0</v>
      </c>
      <c r="E38" s="60">
        <v>0</v>
      </c>
      <c r="F38" s="58">
        <v>0</v>
      </c>
      <c r="G38" s="59">
        <v>0</v>
      </c>
      <c r="H38" s="59">
        <v>0</v>
      </c>
      <c r="I38" s="59">
        <v>0</v>
      </c>
      <c r="J38" s="60">
        <v>0</v>
      </c>
      <c r="K38" s="240" t="s">
        <v>55</v>
      </c>
      <c r="L38" s="240" t="s">
        <v>52</v>
      </c>
      <c r="M38" s="240" t="s">
        <v>72</v>
      </c>
      <c r="N38" s="240" t="s">
        <v>70</v>
      </c>
      <c r="P38" s="258"/>
    </row>
    <row r="39" spans="1:16" ht="13.5" x14ac:dyDescent="0.4">
      <c r="A39" s="78" t="s">
        <v>73</v>
      </c>
      <c r="B39" s="79" t="s">
        <v>100</v>
      </c>
      <c r="C39" s="80">
        <f>SUM(C34:C38)</f>
        <v>0</v>
      </c>
      <c r="D39" s="81">
        <f t="shared" ref="D39:J39" si="5">SUM(D34:D38)</f>
        <v>0</v>
      </c>
      <c r="E39" s="82">
        <f t="shared" si="5"/>
        <v>0</v>
      </c>
      <c r="F39" s="83">
        <f t="shared" si="5"/>
        <v>0</v>
      </c>
      <c r="G39" s="84">
        <f t="shared" si="5"/>
        <v>0</v>
      </c>
      <c r="H39" s="84">
        <f t="shared" si="5"/>
        <v>0</v>
      </c>
      <c r="I39" s="84">
        <f t="shared" si="5"/>
        <v>0</v>
      </c>
      <c r="J39" s="82">
        <f t="shared" si="5"/>
        <v>0</v>
      </c>
      <c r="K39" s="240" t="s">
        <v>55</v>
      </c>
      <c r="L39" s="240" t="s">
        <v>52</v>
      </c>
      <c r="M39" s="240" t="s">
        <v>75</v>
      </c>
      <c r="N39" s="240" t="s">
        <v>73</v>
      </c>
      <c r="P39" s="258"/>
    </row>
    <row r="40" spans="1:16" x14ac:dyDescent="0.35">
      <c r="A40" s="41"/>
      <c r="B40" s="42"/>
      <c r="C40" s="85"/>
      <c r="D40" s="85"/>
      <c r="E40" s="86"/>
      <c r="F40" s="42"/>
      <c r="G40" s="42"/>
      <c r="H40" s="42"/>
      <c r="I40" s="42"/>
      <c r="J40" s="87"/>
      <c r="P40" s="258"/>
    </row>
    <row r="41" spans="1:16" ht="13.5" x14ac:dyDescent="0.4">
      <c r="A41" s="68">
        <v>2</v>
      </c>
      <c r="B41" s="69" t="s">
        <v>101</v>
      </c>
      <c r="C41" s="15" t="s">
        <v>94</v>
      </c>
      <c r="D41" s="15" t="s">
        <v>94</v>
      </c>
      <c r="E41" s="15" t="s">
        <v>94</v>
      </c>
      <c r="F41" s="15" t="s">
        <v>94</v>
      </c>
      <c r="G41" s="15" t="s">
        <v>94</v>
      </c>
      <c r="H41" s="15" t="s">
        <v>94</v>
      </c>
      <c r="I41" s="15" t="s">
        <v>94</v>
      </c>
      <c r="J41" s="88" t="s">
        <v>94</v>
      </c>
    </row>
    <row r="42" spans="1:16" x14ac:dyDescent="0.35">
      <c r="A42" s="72" t="s">
        <v>86</v>
      </c>
      <c r="B42" s="19" t="s">
        <v>102</v>
      </c>
      <c r="C42" s="51">
        <v>0</v>
      </c>
      <c r="D42" s="52">
        <v>0</v>
      </c>
      <c r="E42" s="53">
        <v>0</v>
      </c>
      <c r="F42" s="51">
        <v>0</v>
      </c>
      <c r="G42" s="52">
        <v>0</v>
      </c>
      <c r="H42" s="52">
        <v>0</v>
      </c>
      <c r="I42" s="52">
        <v>0</v>
      </c>
      <c r="J42" s="53">
        <v>0</v>
      </c>
      <c r="K42" s="240" t="s">
        <v>55</v>
      </c>
      <c r="L42" s="240" t="s">
        <v>55</v>
      </c>
      <c r="M42" s="240" t="s">
        <v>52</v>
      </c>
      <c r="N42" s="240" t="s">
        <v>86</v>
      </c>
    </row>
    <row r="43" spans="1:16" x14ac:dyDescent="0.35">
      <c r="A43" s="73" t="s">
        <v>88</v>
      </c>
      <c r="B43" s="25" t="s">
        <v>103</v>
      </c>
      <c r="C43" s="74">
        <v>0</v>
      </c>
      <c r="D43" s="75">
        <v>0</v>
      </c>
      <c r="E43" s="76">
        <v>0</v>
      </c>
      <c r="F43" s="74">
        <v>0</v>
      </c>
      <c r="G43" s="75">
        <v>0</v>
      </c>
      <c r="H43" s="75">
        <v>0</v>
      </c>
      <c r="I43" s="75">
        <v>0</v>
      </c>
      <c r="J43" s="76">
        <v>0</v>
      </c>
      <c r="K43" s="240" t="s">
        <v>55</v>
      </c>
      <c r="L43" s="240" t="s">
        <v>55</v>
      </c>
      <c r="M43" s="240" t="s">
        <v>55</v>
      </c>
      <c r="N43" s="240" t="s">
        <v>88</v>
      </c>
    </row>
    <row r="44" spans="1:16" x14ac:dyDescent="0.35">
      <c r="A44" s="73" t="s">
        <v>90</v>
      </c>
      <c r="B44" s="25" t="s">
        <v>104</v>
      </c>
      <c r="C44" s="74">
        <v>0</v>
      </c>
      <c r="D44" s="75">
        <v>0</v>
      </c>
      <c r="E44" s="76">
        <v>0</v>
      </c>
      <c r="F44" s="74">
        <v>0</v>
      </c>
      <c r="G44" s="75">
        <v>0</v>
      </c>
      <c r="H44" s="75">
        <v>0</v>
      </c>
      <c r="I44" s="75">
        <v>0</v>
      </c>
      <c r="J44" s="76">
        <v>0</v>
      </c>
      <c r="K44" s="240" t="s">
        <v>55</v>
      </c>
      <c r="L44" s="240" t="s">
        <v>55</v>
      </c>
      <c r="M44" s="240" t="s">
        <v>59</v>
      </c>
      <c r="N44" s="240" t="s">
        <v>90</v>
      </c>
    </row>
    <row r="45" spans="1:16" x14ac:dyDescent="0.35">
      <c r="A45" s="73" t="s">
        <v>105</v>
      </c>
      <c r="B45" s="25" t="s">
        <v>106</v>
      </c>
      <c r="C45" s="74">
        <v>0</v>
      </c>
      <c r="D45" s="75">
        <v>0</v>
      </c>
      <c r="E45" s="76">
        <v>0</v>
      </c>
      <c r="F45" s="74">
        <v>0</v>
      </c>
      <c r="G45" s="75">
        <v>0</v>
      </c>
      <c r="H45" s="75">
        <v>0</v>
      </c>
      <c r="I45" s="75">
        <v>0</v>
      </c>
      <c r="J45" s="76">
        <v>0</v>
      </c>
      <c r="K45" s="240" t="s">
        <v>55</v>
      </c>
      <c r="L45" s="240" t="s">
        <v>55</v>
      </c>
      <c r="M45" s="240" t="s">
        <v>69</v>
      </c>
      <c r="N45" s="240" t="s">
        <v>105</v>
      </c>
    </row>
    <row r="46" spans="1:16" x14ac:dyDescent="0.35">
      <c r="A46" s="73" t="s">
        <v>107</v>
      </c>
      <c r="B46" s="25" t="s">
        <v>108</v>
      </c>
      <c r="C46" s="74">
        <v>0</v>
      </c>
      <c r="D46" s="75">
        <v>0</v>
      </c>
      <c r="E46" s="76">
        <v>0</v>
      </c>
      <c r="F46" s="74">
        <v>0</v>
      </c>
      <c r="G46" s="75">
        <v>0</v>
      </c>
      <c r="H46" s="75">
        <v>0</v>
      </c>
      <c r="I46" s="75">
        <v>0</v>
      </c>
      <c r="J46" s="76">
        <v>0</v>
      </c>
      <c r="K46" s="240" t="s">
        <v>55</v>
      </c>
      <c r="L46" s="240" t="s">
        <v>55</v>
      </c>
      <c r="M46" s="240" t="s">
        <v>72</v>
      </c>
      <c r="N46" s="240" t="s">
        <v>107</v>
      </c>
    </row>
    <row r="47" spans="1:16" x14ac:dyDescent="0.35">
      <c r="A47" s="77" t="s">
        <v>109</v>
      </c>
      <c r="B47" s="31" t="s">
        <v>110</v>
      </c>
      <c r="C47" s="58">
        <v>0</v>
      </c>
      <c r="D47" s="59">
        <v>0</v>
      </c>
      <c r="E47" s="60">
        <v>0</v>
      </c>
      <c r="F47" s="58">
        <v>0</v>
      </c>
      <c r="G47" s="59">
        <v>0</v>
      </c>
      <c r="H47" s="59">
        <v>0</v>
      </c>
      <c r="I47" s="59">
        <v>0</v>
      </c>
      <c r="J47" s="60">
        <v>0</v>
      </c>
      <c r="K47" s="240" t="s">
        <v>55</v>
      </c>
      <c r="L47" s="240" t="s">
        <v>55</v>
      </c>
      <c r="M47" s="240" t="s">
        <v>75</v>
      </c>
      <c r="N47" s="240" t="s">
        <v>109</v>
      </c>
    </row>
    <row r="48" spans="1:16" ht="13.5" x14ac:dyDescent="0.4">
      <c r="A48" s="78" t="s">
        <v>111</v>
      </c>
      <c r="B48" s="79" t="s">
        <v>100</v>
      </c>
      <c r="C48" s="80">
        <f>SUM(C42:C47)</f>
        <v>0</v>
      </c>
      <c r="D48" s="81">
        <f t="shared" ref="D48:I48" si="6">SUM(D42:D47)</f>
        <v>0</v>
      </c>
      <c r="E48" s="82">
        <f t="shared" si="6"/>
        <v>0</v>
      </c>
      <c r="F48" s="83">
        <f t="shared" si="6"/>
        <v>0</v>
      </c>
      <c r="G48" s="84">
        <f t="shared" si="6"/>
        <v>0</v>
      </c>
      <c r="H48" s="84">
        <f t="shared" si="6"/>
        <v>0</v>
      </c>
      <c r="I48" s="84">
        <f t="shared" si="6"/>
        <v>0</v>
      </c>
      <c r="J48" s="82">
        <f t="shared" ref="J48" si="7">SUM(J42:J47)</f>
        <v>0</v>
      </c>
      <c r="K48" s="240" t="s">
        <v>55</v>
      </c>
      <c r="L48" s="240" t="s">
        <v>55</v>
      </c>
      <c r="M48" s="240" t="s">
        <v>78</v>
      </c>
      <c r="N48" s="240" t="s">
        <v>111</v>
      </c>
    </row>
    <row r="49" spans="1:14" x14ac:dyDescent="0.35">
      <c r="A49" s="89"/>
      <c r="B49" s="42"/>
      <c r="C49" s="85"/>
      <c r="D49" s="85"/>
      <c r="E49" s="90"/>
      <c r="F49" s="91"/>
      <c r="G49" s="42"/>
      <c r="H49" s="42"/>
      <c r="I49" s="42"/>
      <c r="J49" s="87"/>
    </row>
    <row r="50" spans="1:14" ht="13.5" x14ac:dyDescent="0.4">
      <c r="A50" s="78">
        <v>3</v>
      </c>
      <c r="B50" s="79" t="s">
        <v>112</v>
      </c>
      <c r="C50" s="80">
        <f>C39-C48</f>
        <v>0</v>
      </c>
      <c r="D50" s="81">
        <f t="shared" ref="D50:I50" si="8">D39-D48</f>
        <v>0</v>
      </c>
      <c r="E50" s="82">
        <f t="shared" si="8"/>
        <v>0</v>
      </c>
      <c r="F50" s="83">
        <f t="shared" si="8"/>
        <v>0</v>
      </c>
      <c r="G50" s="84">
        <f t="shared" si="8"/>
        <v>0</v>
      </c>
      <c r="H50" s="84">
        <f t="shared" si="8"/>
        <v>0</v>
      </c>
      <c r="I50" s="84">
        <f t="shared" si="8"/>
        <v>0</v>
      </c>
      <c r="J50" s="82">
        <f t="shared" ref="J50" si="9">J39-J48</f>
        <v>0</v>
      </c>
      <c r="K50" s="240" t="s">
        <v>55</v>
      </c>
      <c r="L50" s="240" t="s">
        <v>59</v>
      </c>
      <c r="M50" s="240" t="s">
        <v>113</v>
      </c>
      <c r="N50" s="240" t="s">
        <v>114</v>
      </c>
    </row>
    <row r="51" spans="1:14" x14ac:dyDescent="0.35">
      <c r="A51" s="89"/>
      <c r="B51" s="42"/>
      <c r="C51" s="85"/>
      <c r="D51" s="85"/>
      <c r="E51" s="86"/>
      <c r="F51" s="42"/>
      <c r="G51" s="42"/>
      <c r="H51" s="42"/>
      <c r="I51" s="42"/>
      <c r="J51" s="87"/>
    </row>
    <row r="52" spans="1:14" x14ac:dyDescent="0.35">
      <c r="A52" s="92">
        <v>4</v>
      </c>
      <c r="B52" s="93" t="s">
        <v>115</v>
      </c>
      <c r="C52" s="94">
        <v>0</v>
      </c>
      <c r="D52" s="95">
        <v>0</v>
      </c>
      <c r="E52" s="96">
        <v>0</v>
      </c>
      <c r="F52" s="94">
        <v>0</v>
      </c>
      <c r="G52" s="95">
        <v>0</v>
      </c>
      <c r="H52" s="95">
        <v>0</v>
      </c>
      <c r="I52" s="95">
        <v>0</v>
      </c>
      <c r="J52" s="96">
        <v>0</v>
      </c>
      <c r="K52" s="240" t="s">
        <v>55</v>
      </c>
      <c r="L52" s="240" t="s">
        <v>69</v>
      </c>
      <c r="M52" s="240" t="s">
        <v>113</v>
      </c>
      <c r="N52" s="240" t="s">
        <v>116</v>
      </c>
    </row>
    <row r="53" spans="1:14" x14ac:dyDescent="0.35">
      <c r="A53" s="89"/>
      <c r="B53" s="42"/>
      <c r="C53" s="85"/>
      <c r="D53" s="85"/>
      <c r="E53" s="86"/>
      <c r="F53" s="42"/>
      <c r="G53" s="42"/>
      <c r="H53" s="42"/>
      <c r="I53" s="42"/>
      <c r="J53" s="87"/>
    </row>
    <row r="54" spans="1:14" ht="13.5" x14ac:dyDescent="0.4">
      <c r="A54" s="78">
        <v>5</v>
      </c>
      <c r="B54" s="79" t="s">
        <v>117</v>
      </c>
      <c r="C54" s="80">
        <f>C50+C52</f>
        <v>0</v>
      </c>
      <c r="D54" s="81">
        <f t="shared" ref="D54:J54" si="10">D50+D52</f>
        <v>0</v>
      </c>
      <c r="E54" s="82">
        <f t="shared" si="10"/>
        <v>0</v>
      </c>
      <c r="F54" s="80">
        <f t="shared" si="10"/>
        <v>0</v>
      </c>
      <c r="G54" s="81">
        <f t="shared" si="10"/>
        <v>0</v>
      </c>
      <c r="H54" s="81">
        <f t="shared" si="10"/>
        <v>0</v>
      </c>
      <c r="I54" s="81">
        <f t="shared" si="10"/>
        <v>0</v>
      </c>
      <c r="J54" s="97">
        <f t="shared" si="10"/>
        <v>0</v>
      </c>
      <c r="K54" s="240" t="s">
        <v>55</v>
      </c>
      <c r="L54" s="240" t="s">
        <v>72</v>
      </c>
      <c r="M54" s="240" t="s">
        <v>113</v>
      </c>
      <c r="N54" s="240" t="s">
        <v>118</v>
      </c>
    </row>
    <row r="55" spans="1:14" x14ac:dyDescent="0.35">
      <c r="A55" s="89"/>
      <c r="B55" s="42"/>
      <c r="C55" s="85"/>
      <c r="D55" s="85"/>
      <c r="E55" s="86"/>
      <c r="F55" s="42"/>
      <c r="G55" s="42"/>
      <c r="H55" s="42"/>
      <c r="I55" s="42"/>
      <c r="J55" s="87"/>
    </row>
    <row r="56" spans="1:14" x14ac:dyDescent="0.35">
      <c r="A56" s="92">
        <v>6</v>
      </c>
      <c r="B56" s="93" t="s">
        <v>119</v>
      </c>
      <c r="C56" s="94">
        <v>0</v>
      </c>
      <c r="D56" s="95">
        <v>0</v>
      </c>
      <c r="E56" s="96">
        <v>0</v>
      </c>
      <c r="F56" s="94">
        <v>0</v>
      </c>
      <c r="G56" s="95">
        <v>0</v>
      </c>
      <c r="H56" s="95">
        <v>0</v>
      </c>
      <c r="I56" s="95">
        <v>0</v>
      </c>
      <c r="J56" s="96">
        <v>0</v>
      </c>
      <c r="K56" s="240" t="s">
        <v>55</v>
      </c>
      <c r="L56" s="240" t="s">
        <v>75</v>
      </c>
      <c r="M56" s="240" t="s">
        <v>113</v>
      </c>
      <c r="N56" s="240" t="s">
        <v>120</v>
      </c>
    </row>
    <row r="57" spans="1:14" x14ac:dyDescent="0.35">
      <c r="A57" s="89"/>
      <c r="B57" s="42"/>
      <c r="C57" s="85"/>
      <c r="D57" s="85"/>
      <c r="E57" s="86"/>
      <c r="F57" s="42"/>
      <c r="G57" s="42"/>
      <c r="H57" s="42"/>
      <c r="I57" s="42"/>
      <c r="J57" s="87"/>
    </row>
    <row r="58" spans="1:14" ht="13.5" x14ac:dyDescent="0.4">
      <c r="A58" s="78">
        <v>7</v>
      </c>
      <c r="B58" s="79" t="s">
        <v>121</v>
      </c>
      <c r="C58" s="80">
        <f>C54+C56</f>
        <v>0</v>
      </c>
      <c r="D58" s="81">
        <f t="shared" ref="D58:J58" si="11">D54+D56</f>
        <v>0</v>
      </c>
      <c r="E58" s="82">
        <f t="shared" si="11"/>
        <v>0</v>
      </c>
      <c r="F58" s="80">
        <f t="shared" si="11"/>
        <v>0</v>
      </c>
      <c r="G58" s="81">
        <f t="shared" si="11"/>
        <v>0</v>
      </c>
      <c r="H58" s="81">
        <f t="shared" si="11"/>
        <v>0</v>
      </c>
      <c r="I58" s="81">
        <f t="shared" si="11"/>
        <v>0</v>
      </c>
      <c r="J58" s="97">
        <f t="shared" si="11"/>
        <v>0</v>
      </c>
      <c r="K58" s="240" t="s">
        <v>55</v>
      </c>
      <c r="L58" s="240" t="s">
        <v>78</v>
      </c>
      <c r="M58" s="240" t="s">
        <v>113</v>
      </c>
      <c r="N58" s="240" t="s">
        <v>122</v>
      </c>
    </row>
    <row r="59" spans="1:14" x14ac:dyDescent="0.35">
      <c r="A59" s="89"/>
      <c r="B59" s="42"/>
      <c r="C59" s="85"/>
      <c r="D59" s="85"/>
      <c r="E59" s="86"/>
      <c r="F59" s="42"/>
      <c r="G59" s="42"/>
      <c r="H59" s="42"/>
      <c r="I59" s="42"/>
      <c r="J59" s="87"/>
    </row>
    <row r="60" spans="1:14" x14ac:dyDescent="0.35">
      <c r="A60" s="92">
        <v>8</v>
      </c>
      <c r="B60" s="93" t="s">
        <v>123</v>
      </c>
      <c r="C60" s="94">
        <v>0</v>
      </c>
      <c r="D60" s="95">
        <v>0</v>
      </c>
      <c r="E60" s="96">
        <v>0</v>
      </c>
      <c r="F60" s="94">
        <v>0</v>
      </c>
      <c r="G60" s="95">
        <v>0</v>
      </c>
      <c r="H60" s="95">
        <v>0</v>
      </c>
      <c r="I60" s="95">
        <v>0</v>
      </c>
      <c r="J60" s="96">
        <v>0</v>
      </c>
      <c r="K60" s="240" t="s">
        <v>55</v>
      </c>
      <c r="L60" s="240" t="s">
        <v>81</v>
      </c>
      <c r="M60" s="240" t="s">
        <v>113</v>
      </c>
      <c r="N60" s="240" t="s">
        <v>124</v>
      </c>
    </row>
    <row r="61" spans="1:14" x14ac:dyDescent="0.35">
      <c r="G61" s="243"/>
      <c r="H61" s="259"/>
      <c r="I61" s="259"/>
      <c r="J61" s="259"/>
    </row>
    <row r="62" spans="1:14" x14ac:dyDescent="0.35">
      <c r="G62" s="245"/>
      <c r="I62" s="243"/>
      <c r="J62" s="260"/>
    </row>
    <row r="63" spans="1:14" ht="15" x14ac:dyDescent="0.4">
      <c r="A63" s="3" t="s">
        <v>125</v>
      </c>
      <c r="B63" s="65"/>
      <c r="C63" s="275" t="s">
        <v>33</v>
      </c>
      <c r="D63" s="276"/>
      <c r="E63" s="276"/>
      <c r="F63" s="275" t="s">
        <v>34</v>
      </c>
      <c r="G63" s="276"/>
      <c r="H63" s="276"/>
      <c r="I63" s="276"/>
      <c r="J63" s="278"/>
    </row>
    <row r="64" spans="1:14" ht="40.5" x14ac:dyDescent="0.4">
      <c r="A64" s="66"/>
      <c r="B64" s="7"/>
      <c r="C64" s="98" t="s">
        <v>35</v>
      </c>
      <c r="D64" s="98" t="s">
        <v>36</v>
      </c>
      <c r="E64" s="98" t="s">
        <v>37</v>
      </c>
      <c r="F64" s="98" t="s">
        <v>38</v>
      </c>
      <c r="G64" s="98" t="s">
        <v>39</v>
      </c>
      <c r="H64" s="98" t="s">
        <v>40</v>
      </c>
      <c r="I64" s="99" t="s">
        <v>41</v>
      </c>
      <c r="J64" s="10" t="s">
        <v>42</v>
      </c>
    </row>
    <row r="65" spans="1:14" ht="13.5" x14ac:dyDescent="0.4">
      <c r="A65" s="7"/>
      <c r="B65" s="67" t="s">
        <v>43</v>
      </c>
      <c r="C65" s="216" t="str">
        <f t="shared" ref="C65:J65" si="12">C12</f>
        <v/>
      </c>
      <c r="D65" s="216" t="str">
        <f t="shared" si="12"/>
        <v/>
      </c>
      <c r="E65" s="216" t="str">
        <f t="shared" si="12"/>
        <v/>
      </c>
      <c r="F65" s="216" t="str">
        <f t="shared" si="12"/>
        <v/>
      </c>
      <c r="G65" s="216" t="str">
        <f t="shared" si="12"/>
        <v/>
      </c>
      <c r="H65" s="216" t="str">
        <f t="shared" si="12"/>
        <v/>
      </c>
      <c r="I65" s="216" t="str">
        <f t="shared" si="12"/>
        <v/>
      </c>
      <c r="J65" s="217" t="str">
        <f t="shared" si="12"/>
        <v/>
      </c>
    </row>
    <row r="66" spans="1:14" ht="13.5" x14ac:dyDescent="0.4">
      <c r="A66" s="12">
        <v>1</v>
      </c>
      <c r="B66" s="13" t="s">
        <v>126</v>
      </c>
      <c r="C66" s="15" t="s">
        <v>94</v>
      </c>
      <c r="D66" s="15" t="s">
        <v>94</v>
      </c>
      <c r="E66" s="15" t="s">
        <v>94</v>
      </c>
      <c r="F66" s="15" t="s">
        <v>94</v>
      </c>
      <c r="G66" s="15" t="s">
        <v>94</v>
      </c>
      <c r="H66" s="15" t="s">
        <v>94</v>
      </c>
      <c r="I66" s="15" t="s">
        <v>94</v>
      </c>
      <c r="J66" s="88" t="s">
        <v>94</v>
      </c>
    </row>
    <row r="67" spans="1:14" x14ac:dyDescent="0.35">
      <c r="A67" s="18" t="s">
        <v>50</v>
      </c>
      <c r="B67" s="19" t="s">
        <v>127</v>
      </c>
      <c r="C67" s="20">
        <v>0</v>
      </c>
      <c r="D67" s="52">
        <v>0</v>
      </c>
      <c r="E67" s="53">
        <v>0</v>
      </c>
      <c r="F67" s="52">
        <v>0</v>
      </c>
      <c r="G67" s="52">
        <v>0</v>
      </c>
      <c r="H67" s="52">
        <v>0</v>
      </c>
      <c r="I67" s="52">
        <v>0</v>
      </c>
      <c r="J67" s="53">
        <v>0</v>
      </c>
      <c r="K67" s="240" t="s">
        <v>59</v>
      </c>
      <c r="L67" s="240" t="s">
        <v>52</v>
      </c>
      <c r="M67" s="240" t="s">
        <v>52</v>
      </c>
      <c r="N67" s="240" t="s">
        <v>50</v>
      </c>
    </row>
    <row r="68" spans="1:14" x14ac:dyDescent="0.35">
      <c r="A68" s="24" t="s">
        <v>53</v>
      </c>
      <c r="B68" s="25" t="s">
        <v>128</v>
      </c>
      <c r="C68" s="26">
        <v>0</v>
      </c>
      <c r="D68" s="75">
        <v>0</v>
      </c>
      <c r="E68" s="76">
        <v>0</v>
      </c>
      <c r="F68" s="75">
        <v>0</v>
      </c>
      <c r="G68" s="75">
        <v>0</v>
      </c>
      <c r="H68" s="75">
        <v>0</v>
      </c>
      <c r="I68" s="75">
        <v>0</v>
      </c>
      <c r="J68" s="76">
        <v>0</v>
      </c>
      <c r="K68" s="240" t="s">
        <v>59</v>
      </c>
      <c r="L68" s="240" t="s">
        <v>52</v>
      </c>
      <c r="M68" s="240" t="s">
        <v>55</v>
      </c>
      <c r="N68" s="240" t="s">
        <v>53</v>
      </c>
    </row>
    <row r="69" spans="1:14" x14ac:dyDescent="0.35">
      <c r="A69" s="30" t="s">
        <v>57</v>
      </c>
      <c r="B69" s="31" t="s">
        <v>129</v>
      </c>
      <c r="C69" s="32">
        <v>0</v>
      </c>
      <c r="D69" s="59">
        <v>0</v>
      </c>
      <c r="E69" s="60">
        <v>0</v>
      </c>
      <c r="F69" s="59">
        <v>0</v>
      </c>
      <c r="G69" s="59">
        <v>0</v>
      </c>
      <c r="H69" s="59">
        <v>0</v>
      </c>
      <c r="I69" s="59">
        <v>0</v>
      </c>
      <c r="J69" s="60">
        <v>0</v>
      </c>
      <c r="K69" s="240" t="s">
        <v>59</v>
      </c>
      <c r="L69" s="240" t="s">
        <v>52</v>
      </c>
      <c r="M69" s="240" t="s">
        <v>59</v>
      </c>
      <c r="N69" s="240" t="s">
        <v>57</v>
      </c>
    </row>
    <row r="70" spans="1:14" ht="13.5" x14ac:dyDescent="0.4">
      <c r="A70" s="100" t="s">
        <v>67</v>
      </c>
      <c r="B70" s="101" t="s">
        <v>100</v>
      </c>
      <c r="C70" s="38">
        <f t="shared" ref="C70:H70" si="13">SUM(C67:C69)</f>
        <v>0</v>
      </c>
      <c r="D70" s="81">
        <f t="shared" si="13"/>
        <v>0</v>
      </c>
      <c r="E70" s="82">
        <f>SUM(E67:E69)</f>
        <v>0</v>
      </c>
      <c r="F70" s="84">
        <f t="shared" si="13"/>
        <v>0</v>
      </c>
      <c r="G70" s="84">
        <f t="shared" si="13"/>
        <v>0</v>
      </c>
      <c r="H70" s="84">
        <f t="shared" si="13"/>
        <v>0</v>
      </c>
      <c r="I70" s="84">
        <f>SUM(I67:I69)</f>
        <v>0</v>
      </c>
      <c r="J70" s="82">
        <f>SUM(J67:J69)</f>
        <v>0</v>
      </c>
      <c r="K70" s="240" t="s">
        <v>59</v>
      </c>
      <c r="L70" s="240" t="s">
        <v>52</v>
      </c>
      <c r="M70" s="240" t="s">
        <v>69</v>
      </c>
      <c r="N70" s="240" t="s">
        <v>67</v>
      </c>
    </row>
    <row r="71" spans="1:14" x14ac:dyDescent="0.35">
      <c r="A71" s="102"/>
      <c r="B71" s="86"/>
      <c r="C71" s="103"/>
      <c r="D71" s="103"/>
      <c r="E71" s="86"/>
      <c r="F71" s="86"/>
      <c r="G71" s="86"/>
      <c r="H71" s="86"/>
      <c r="I71" s="86"/>
      <c r="J71" s="104"/>
    </row>
    <row r="72" spans="1:14" x14ac:dyDescent="0.35">
      <c r="A72" s="5">
        <v>2</v>
      </c>
      <c r="B72" s="105" t="s">
        <v>130</v>
      </c>
      <c r="C72" s="106">
        <v>0</v>
      </c>
      <c r="D72" s="95">
        <v>0</v>
      </c>
      <c r="E72" s="95">
        <v>0</v>
      </c>
      <c r="F72" s="95">
        <v>0</v>
      </c>
      <c r="G72" s="95">
        <v>0</v>
      </c>
      <c r="H72" s="95">
        <v>0</v>
      </c>
      <c r="I72" s="95">
        <v>0</v>
      </c>
      <c r="J72" s="96">
        <v>0</v>
      </c>
      <c r="K72" s="240" t="s">
        <v>59</v>
      </c>
      <c r="L72" s="240" t="s">
        <v>55</v>
      </c>
      <c r="M72" s="240" t="s">
        <v>113</v>
      </c>
      <c r="N72" s="240" t="s">
        <v>131</v>
      </c>
    </row>
    <row r="73" spans="1:14" x14ac:dyDescent="0.35">
      <c r="A73" s="107"/>
      <c r="B73" s="108"/>
      <c r="C73" s="109"/>
      <c r="D73" s="109"/>
      <c r="E73" s="108"/>
      <c r="F73" s="108"/>
      <c r="G73" s="108"/>
      <c r="H73" s="108"/>
      <c r="I73" s="108"/>
      <c r="J73" s="110"/>
    </row>
    <row r="74" spans="1:14" ht="13.5" x14ac:dyDescent="0.4">
      <c r="A74" s="12">
        <v>3</v>
      </c>
      <c r="B74" s="13" t="s">
        <v>132</v>
      </c>
      <c r="C74" s="15" t="s">
        <v>94</v>
      </c>
      <c r="D74" s="15" t="s">
        <v>94</v>
      </c>
      <c r="E74" s="15" t="s">
        <v>94</v>
      </c>
      <c r="F74" s="15" t="s">
        <v>94</v>
      </c>
      <c r="G74" s="15" t="s">
        <v>94</v>
      </c>
      <c r="H74" s="15" t="s">
        <v>94</v>
      </c>
      <c r="I74" s="15" t="s">
        <v>94</v>
      </c>
      <c r="J74" s="88" t="s">
        <v>94</v>
      </c>
    </row>
    <row r="75" spans="1:14" x14ac:dyDescent="0.35">
      <c r="A75" s="18" t="s">
        <v>133</v>
      </c>
      <c r="B75" s="19" t="s">
        <v>134</v>
      </c>
      <c r="C75" s="20">
        <v>0</v>
      </c>
      <c r="D75" s="52">
        <v>0</v>
      </c>
      <c r="E75" s="53">
        <v>0</v>
      </c>
      <c r="F75" s="52">
        <v>0</v>
      </c>
      <c r="G75" s="52">
        <v>0</v>
      </c>
      <c r="H75" s="52">
        <v>0</v>
      </c>
      <c r="I75" s="52">
        <v>0</v>
      </c>
      <c r="J75" s="53">
        <v>0</v>
      </c>
      <c r="K75" s="240" t="s">
        <v>59</v>
      </c>
      <c r="L75" s="240" t="s">
        <v>59</v>
      </c>
      <c r="M75" s="240" t="s">
        <v>52</v>
      </c>
      <c r="N75" s="240" t="s">
        <v>133</v>
      </c>
    </row>
    <row r="76" spans="1:14" x14ac:dyDescent="0.35">
      <c r="A76" s="24" t="s">
        <v>135</v>
      </c>
      <c r="B76" s="25" t="s">
        <v>136</v>
      </c>
      <c r="C76" s="26">
        <v>0</v>
      </c>
      <c r="D76" s="75">
        <v>0</v>
      </c>
      <c r="E76" s="76">
        <v>0</v>
      </c>
      <c r="F76" s="75">
        <v>0</v>
      </c>
      <c r="G76" s="75">
        <v>0</v>
      </c>
      <c r="H76" s="75">
        <v>0</v>
      </c>
      <c r="I76" s="75">
        <v>0</v>
      </c>
      <c r="J76" s="76">
        <v>0</v>
      </c>
      <c r="K76" s="240" t="s">
        <v>59</v>
      </c>
      <c r="L76" s="240" t="s">
        <v>59</v>
      </c>
      <c r="M76" s="240" t="s">
        <v>55</v>
      </c>
      <c r="N76" s="240" t="s">
        <v>135</v>
      </c>
    </row>
    <row r="77" spans="1:14" x14ac:dyDescent="0.35">
      <c r="A77" s="24" t="s">
        <v>137</v>
      </c>
      <c r="B77" s="25" t="s">
        <v>138</v>
      </c>
      <c r="C77" s="26">
        <v>0</v>
      </c>
      <c r="D77" s="75">
        <v>0</v>
      </c>
      <c r="E77" s="76">
        <v>0</v>
      </c>
      <c r="F77" s="75">
        <v>0</v>
      </c>
      <c r="G77" s="75">
        <v>0</v>
      </c>
      <c r="H77" s="75">
        <v>0</v>
      </c>
      <c r="I77" s="75">
        <v>0</v>
      </c>
      <c r="J77" s="76">
        <v>0</v>
      </c>
      <c r="K77" s="240" t="s">
        <v>59</v>
      </c>
      <c r="L77" s="240" t="s">
        <v>59</v>
      </c>
      <c r="M77" s="240" t="s">
        <v>59</v>
      </c>
      <c r="N77" s="240" t="s">
        <v>137</v>
      </c>
    </row>
    <row r="78" spans="1:14" x14ac:dyDescent="0.35">
      <c r="A78" s="24" t="s">
        <v>139</v>
      </c>
      <c r="B78" s="25" t="s">
        <v>140</v>
      </c>
      <c r="C78" s="26">
        <v>0</v>
      </c>
      <c r="D78" s="75">
        <v>0</v>
      </c>
      <c r="E78" s="76">
        <v>0</v>
      </c>
      <c r="F78" s="75">
        <v>0</v>
      </c>
      <c r="G78" s="75">
        <v>0</v>
      </c>
      <c r="H78" s="75">
        <v>0</v>
      </c>
      <c r="I78" s="75">
        <v>0</v>
      </c>
      <c r="J78" s="76">
        <v>0</v>
      </c>
      <c r="K78" s="240" t="s">
        <v>59</v>
      </c>
      <c r="L78" s="240" t="s">
        <v>59</v>
      </c>
      <c r="M78" s="240" t="s">
        <v>69</v>
      </c>
      <c r="N78" s="240" t="s">
        <v>139</v>
      </c>
    </row>
    <row r="79" spans="1:14" x14ac:dyDescent="0.35">
      <c r="A79" s="30" t="s">
        <v>141</v>
      </c>
      <c r="B79" s="31" t="s">
        <v>142</v>
      </c>
      <c r="C79" s="32">
        <v>0</v>
      </c>
      <c r="D79" s="59">
        <v>0</v>
      </c>
      <c r="E79" s="60">
        <v>0</v>
      </c>
      <c r="F79" s="59">
        <v>0</v>
      </c>
      <c r="G79" s="59">
        <v>0</v>
      </c>
      <c r="H79" s="59">
        <v>0</v>
      </c>
      <c r="I79" s="59">
        <v>0</v>
      </c>
      <c r="J79" s="60">
        <v>0</v>
      </c>
      <c r="K79" s="240" t="s">
        <v>59</v>
      </c>
      <c r="L79" s="240" t="s">
        <v>59</v>
      </c>
      <c r="M79" s="240" t="s">
        <v>72</v>
      </c>
      <c r="N79" s="240" t="s">
        <v>141</v>
      </c>
    </row>
    <row r="80" spans="1:14" ht="13.5" x14ac:dyDescent="0.4">
      <c r="A80" s="100" t="s">
        <v>143</v>
      </c>
      <c r="B80" s="101" t="s">
        <v>100</v>
      </c>
      <c r="C80" s="38">
        <f>SUM(C75:C79)</f>
        <v>0</v>
      </c>
      <c r="D80" s="81">
        <f t="shared" ref="D80:H80" si="14">SUM(D75:D79)</f>
        <v>0</v>
      </c>
      <c r="E80" s="82">
        <f>SUM(E75:E79)</f>
        <v>0</v>
      </c>
      <c r="F80" s="84">
        <f t="shared" si="14"/>
        <v>0</v>
      </c>
      <c r="G80" s="84">
        <f t="shared" si="14"/>
        <v>0</v>
      </c>
      <c r="H80" s="84">
        <f t="shared" si="14"/>
        <v>0</v>
      </c>
      <c r="I80" s="84">
        <f>SUM(I75:I79)</f>
        <v>0</v>
      </c>
      <c r="J80" s="82">
        <f>SUM(J75:J79)</f>
        <v>0</v>
      </c>
      <c r="K80" s="240" t="s">
        <v>59</v>
      </c>
      <c r="L80" s="240" t="s">
        <v>59</v>
      </c>
      <c r="M80" s="240" t="s">
        <v>75</v>
      </c>
      <c r="N80" s="240" t="s">
        <v>143</v>
      </c>
    </row>
    <row r="81" spans="1:14" x14ac:dyDescent="0.35">
      <c r="A81" s="107"/>
      <c r="B81" s="108"/>
      <c r="C81" s="109"/>
      <c r="D81" s="109"/>
      <c r="E81" s="108"/>
      <c r="F81" s="108"/>
      <c r="G81" s="108"/>
      <c r="H81" s="108"/>
      <c r="I81" s="108"/>
      <c r="J81" s="110"/>
    </row>
    <row r="82" spans="1:14" ht="13.5" x14ac:dyDescent="0.4">
      <c r="A82" s="12">
        <v>4</v>
      </c>
      <c r="B82" s="13" t="s">
        <v>144</v>
      </c>
      <c r="C82" s="15" t="s">
        <v>94</v>
      </c>
      <c r="D82" s="15" t="s">
        <v>94</v>
      </c>
      <c r="E82" s="15" t="s">
        <v>94</v>
      </c>
      <c r="F82" s="15" t="s">
        <v>94</v>
      </c>
      <c r="G82" s="15" t="s">
        <v>94</v>
      </c>
      <c r="H82" s="15" t="s">
        <v>94</v>
      </c>
      <c r="I82" s="15" t="s">
        <v>94</v>
      </c>
      <c r="J82" s="88" t="s">
        <v>94</v>
      </c>
    </row>
    <row r="83" spans="1:14" x14ac:dyDescent="0.35">
      <c r="A83" s="18" t="s">
        <v>145</v>
      </c>
      <c r="B83" s="19" t="s">
        <v>146</v>
      </c>
      <c r="C83" s="20">
        <v>0</v>
      </c>
      <c r="D83" s="52">
        <v>0</v>
      </c>
      <c r="E83" s="53">
        <v>0</v>
      </c>
      <c r="F83" s="52">
        <v>0</v>
      </c>
      <c r="G83" s="52">
        <v>0</v>
      </c>
      <c r="H83" s="52">
        <v>0</v>
      </c>
      <c r="I83" s="52">
        <v>0</v>
      </c>
      <c r="J83" s="53">
        <v>0</v>
      </c>
      <c r="K83" s="240" t="s">
        <v>59</v>
      </c>
      <c r="L83" s="240" t="s">
        <v>69</v>
      </c>
      <c r="M83" s="240" t="s">
        <v>52</v>
      </c>
      <c r="N83" s="240" t="s">
        <v>145</v>
      </c>
    </row>
    <row r="84" spans="1:14" x14ac:dyDescent="0.35">
      <c r="A84" s="24" t="s">
        <v>147</v>
      </c>
      <c r="B84" s="25" t="s">
        <v>148</v>
      </c>
      <c r="C84" s="26">
        <v>0</v>
      </c>
      <c r="D84" s="75">
        <v>0</v>
      </c>
      <c r="E84" s="76">
        <v>0</v>
      </c>
      <c r="F84" s="75">
        <v>0</v>
      </c>
      <c r="G84" s="75">
        <v>0</v>
      </c>
      <c r="H84" s="75">
        <v>0</v>
      </c>
      <c r="I84" s="75">
        <v>0</v>
      </c>
      <c r="J84" s="76">
        <v>0</v>
      </c>
      <c r="K84" s="240" t="s">
        <v>59</v>
      </c>
      <c r="L84" s="240" t="s">
        <v>69</v>
      </c>
      <c r="M84" s="240" t="s">
        <v>55</v>
      </c>
      <c r="N84" s="240" t="s">
        <v>147</v>
      </c>
    </row>
    <row r="85" spans="1:14" x14ac:dyDescent="0.35">
      <c r="A85" s="24" t="s">
        <v>149</v>
      </c>
      <c r="B85" s="25" t="s">
        <v>150</v>
      </c>
      <c r="C85" s="26">
        <v>0</v>
      </c>
      <c r="D85" s="75">
        <v>0</v>
      </c>
      <c r="E85" s="76">
        <v>0</v>
      </c>
      <c r="F85" s="75">
        <v>0</v>
      </c>
      <c r="G85" s="75">
        <v>0</v>
      </c>
      <c r="H85" s="75">
        <v>0</v>
      </c>
      <c r="I85" s="75">
        <v>0</v>
      </c>
      <c r="J85" s="76">
        <v>0</v>
      </c>
      <c r="K85" s="240" t="s">
        <v>59</v>
      </c>
      <c r="L85" s="240" t="s">
        <v>69</v>
      </c>
      <c r="M85" s="240" t="s">
        <v>59</v>
      </c>
      <c r="N85" s="240" t="s">
        <v>149</v>
      </c>
    </row>
    <row r="86" spans="1:14" x14ac:dyDescent="0.35">
      <c r="A86" s="24" t="s">
        <v>151</v>
      </c>
      <c r="B86" s="25" t="s">
        <v>152</v>
      </c>
      <c r="C86" s="26">
        <v>0</v>
      </c>
      <c r="D86" s="75">
        <v>0</v>
      </c>
      <c r="E86" s="76">
        <v>0</v>
      </c>
      <c r="F86" s="75">
        <v>0</v>
      </c>
      <c r="G86" s="75">
        <v>0</v>
      </c>
      <c r="H86" s="75">
        <v>0</v>
      </c>
      <c r="I86" s="75">
        <v>0</v>
      </c>
      <c r="J86" s="76">
        <v>0</v>
      </c>
      <c r="K86" s="240" t="s">
        <v>59</v>
      </c>
      <c r="L86" s="240" t="s">
        <v>69</v>
      </c>
      <c r="M86" s="240" t="s">
        <v>69</v>
      </c>
      <c r="N86" s="240" t="s">
        <v>151</v>
      </c>
    </row>
    <row r="87" spans="1:14" x14ac:dyDescent="0.35">
      <c r="A87" s="24" t="s">
        <v>153</v>
      </c>
      <c r="B87" s="25" t="s">
        <v>154</v>
      </c>
      <c r="C87" s="26">
        <v>0</v>
      </c>
      <c r="D87" s="75">
        <v>0</v>
      </c>
      <c r="E87" s="76">
        <v>0</v>
      </c>
      <c r="F87" s="75">
        <v>0</v>
      </c>
      <c r="G87" s="75">
        <v>0</v>
      </c>
      <c r="H87" s="75">
        <v>0</v>
      </c>
      <c r="I87" s="75">
        <v>0</v>
      </c>
      <c r="J87" s="76">
        <v>0</v>
      </c>
      <c r="K87" s="240" t="s">
        <v>59</v>
      </c>
      <c r="L87" s="240" t="s">
        <v>69</v>
      </c>
      <c r="M87" s="240" t="s">
        <v>72</v>
      </c>
      <c r="N87" s="240" t="s">
        <v>153</v>
      </c>
    </row>
    <row r="88" spans="1:14" x14ac:dyDescent="0.35">
      <c r="A88" s="30" t="s">
        <v>155</v>
      </c>
      <c r="B88" s="31" t="s">
        <v>156</v>
      </c>
      <c r="C88" s="32">
        <v>0</v>
      </c>
      <c r="D88" s="59">
        <v>0</v>
      </c>
      <c r="E88" s="60">
        <v>0</v>
      </c>
      <c r="F88" s="59">
        <v>0</v>
      </c>
      <c r="G88" s="59">
        <v>0</v>
      </c>
      <c r="H88" s="59">
        <v>0</v>
      </c>
      <c r="I88" s="59">
        <v>0</v>
      </c>
      <c r="J88" s="60">
        <v>0</v>
      </c>
      <c r="K88" s="240" t="s">
        <v>59</v>
      </c>
      <c r="L88" s="240" t="s">
        <v>69</v>
      </c>
      <c r="M88" s="240" t="s">
        <v>75</v>
      </c>
      <c r="N88" s="240" t="s">
        <v>155</v>
      </c>
    </row>
    <row r="89" spans="1:14" ht="13.5" x14ac:dyDescent="0.4">
      <c r="A89" s="100" t="s">
        <v>157</v>
      </c>
      <c r="B89" s="101" t="s">
        <v>100</v>
      </c>
      <c r="C89" s="38">
        <f>SUM(C83:C88)</f>
        <v>0</v>
      </c>
      <c r="D89" s="81">
        <f t="shared" ref="D89:H89" si="15">SUM(D83:D88)</f>
        <v>0</v>
      </c>
      <c r="E89" s="82">
        <f>SUM(E83:E88)</f>
        <v>0</v>
      </c>
      <c r="F89" s="84">
        <f t="shared" si="15"/>
        <v>0</v>
      </c>
      <c r="G89" s="84">
        <f t="shared" si="15"/>
        <v>0</v>
      </c>
      <c r="H89" s="84">
        <f t="shared" si="15"/>
        <v>0</v>
      </c>
      <c r="I89" s="84">
        <f>SUM(I83:I88)</f>
        <v>0</v>
      </c>
      <c r="J89" s="82">
        <f>SUM(J83:J88)</f>
        <v>0</v>
      </c>
      <c r="K89" s="240" t="s">
        <v>59</v>
      </c>
      <c r="L89" s="240" t="s">
        <v>69</v>
      </c>
      <c r="M89" s="240" t="s">
        <v>78</v>
      </c>
      <c r="N89" s="240" t="s">
        <v>157</v>
      </c>
    </row>
    <row r="90" spans="1:14" x14ac:dyDescent="0.35">
      <c r="A90" s="102"/>
      <c r="B90" s="86"/>
      <c r="C90" s="103"/>
      <c r="D90" s="103"/>
      <c r="E90" s="86"/>
      <c r="F90" s="86"/>
      <c r="G90" s="86"/>
      <c r="H90" s="86"/>
      <c r="I90" s="86"/>
      <c r="J90" s="104"/>
    </row>
    <row r="91" spans="1:14" ht="13.5" x14ac:dyDescent="0.4">
      <c r="A91" s="111">
        <v>5</v>
      </c>
      <c r="B91" s="112" t="s">
        <v>158</v>
      </c>
      <c r="C91" s="38">
        <f>C80-C89</f>
        <v>0</v>
      </c>
      <c r="D91" s="81">
        <f t="shared" ref="D91:H91" si="16">D80-D89</f>
        <v>0</v>
      </c>
      <c r="E91" s="82">
        <f>E80-E89</f>
        <v>0</v>
      </c>
      <c r="F91" s="40">
        <f t="shared" si="16"/>
        <v>0</v>
      </c>
      <c r="G91" s="84">
        <f t="shared" si="16"/>
        <v>0</v>
      </c>
      <c r="H91" s="84">
        <f t="shared" si="16"/>
        <v>0</v>
      </c>
      <c r="I91" s="84">
        <f>I80-I89</f>
        <v>0</v>
      </c>
      <c r="J91" s="82">
        <f>J80-J89</f>
        <v>0</v>
      </c>
      <c r="K91" s="240" t="s">
        <v>59</v>
      </c>
      <c r="L91" s="240" t="s">
        <v>72</v>
      </c>
      <c r="M91" s="240" t="s">
        <v>113</v>
      </c>
      <c r="N91" s="240" t="s">
        <v>118</v>
      </c>
    </row>
    <row r="92" spans="1:14" x14ac:dyDescent="0.35">
      <c r="A92" s="107"/>
      <c r="B92" s="108"/>
      <c r="C92" s="109"/>
      <c r="D92" s="109"/>
      <c r="E92" s="108"/>
      <c r="F92" s="108"/>
      <c r="G92" s="108"/>
      <c r="H92" s="108"/>
      <c r="I92" s="108"/>
      <c r="J92" s="110"/>
    </row>
    <row r="93" spans="1:14" ht="13.5" x14ac:dyDescent="0.4">
      <c r="A93" s="12">
        <v>6</v>
      </c>
      <c r="B93" s="13" t="s">
        <v>159</v>
      </c>
      <c r="C93" s="15" t="s">
        <v>94</v>
      </c>
      <c r="D93" s="15" t="s">
        <v>94</v>
      </c>
      <c r="E93" s="15" t="s">
        <v>94</v>
      </c>
      <c r="F93" s="15" t="s">
        <v>94</v>
      </c>
      <c r="G93" s="15" t="s">
        <v>94</v>
      </c>
      <c r="H93" s="15" t="s">
        <v>94</v>
      </c>
      <c r="I93" s="15" t="s">
        <v>94</v>
      </c>
      <c r="J93" s="88" t="s">
        <v>94</v>
      </c>
    </row>
    <row r="94" spans="1:14" x14ac:dyDescent="0.35">
      <c r="A94" s="18" t="s">
        <v>160</v>
      </c>
      <c r="B94" s="19" t="s">
        <v>161</v>
      </c>
      <c r="C94" s="20">
        <v>0</v>
      </c>
      <c r="D94" s="52">
        <v>0</v>
      </c>
      <c r="E94" s="53">
        <v>0</v>
      </c>
      <c r="F94" s="52">
        <v>0</v>
      </c>
      <c r="G94" s="52">
        <v>0</v>
      </c>
      <c r="H94" s="52">
        <v>0</v>
      </c>
      <c r="I94" s="52">
        <v>0</v>
      </c>
      <c r="J94" s="53">
        <v>0</v>
      </c>
      <c r="K94" s="240" t="s">
        <v>59</v>
      </c>
      <c r="L94" s="240" t="s">
        <v>75</v>
      </c>
      <c r="M94" s="240" t="s">
        <v>52</v>
      </c>
      <c r="N94" s="240" t="s">
        <v>160</v>
      </c>
    </row>
    <row r="95" spans="1:14" x14ac:dyDescent="0.35">
      <c r="A95" s="24" t="s">
        <v>162</v>
      </c>
      <c r="B95" s="25" t="s">
        <v>154</v>
      </c>
      <c r="C95" s="26">
        <v>0</v>
      </c>
      <c r="D95" s="75">
        <v>0</v>
      </c>
      <c r="E95" s="76">
        <v>0</v>
      </c>
      <c r="F95" s="75">
        <v>0</v>
      </c>
      <c r="G95" s="75">
        <v>0</v>
      </c>
      <c r="H95" s="75">
        <v>0</v>
      </c>
      <c r="I95" s="75">
        <v>0</v>
      </c>
      <c r="J95" s="76">
        <v>0</v>
      </c>
      <c r="K95" s="240" t="s">
        <v>59</v>
      </c>
      <c r="L95" s="240" t="s">
        <v>75</v>
      </c>
      <c r="M95" s="240" t="s">
        <v>55</v>
      </c>
      <c r="N95" s="240" t="s">
        <v>162</v>
      </c>
    </row>
    <row r="96" spans="1:14" x14ac:dyDescent="0.35">
      <c r="A96" s="30" t="s">
        <v>163</v>
      </c>
      <c r="B96" s="31" t="s">
        <v>164</v>
      </c>
      <c r="C96" s="32">
        <v>0</v>
      </c>
      <c r="D96" s="59">
        <v>0</v>
      </c>
      <c r="E96" s="60">
        <v>0</v>
      </c>
      <c r="F96" s="59">
        <v>0</v>
      </c>
      <c r="G96" s="59">
        <v>0</v>
      </c>
      <c r="H96" s="59">
        <v>0</v>
      </c>
      <c r="I96" s="59">
        <v>0</v>
      </c>
      <c r="J96" s="60">
        <v>0</v>
      </c>
      <c r="K96" s="240" t="s">
        <v>59</v>
      </c>
      <c r="L96" s="240" t="s">
        <v>75</v>
      </c>
      <c r="M96" s="240" t="s">
        <v>59</v>
      </c>
      <c r="N96" s="240" t="s">
        <v>163</v>
      </c>
    </row>
    <row r="97" spans="1:14" ht="13.5" x14ac:dyDescent="0.4">
      <c r="A97" s="100" t="s">
        <v>165</v>
      </c>
      <c r="B97" s="101" t="s">
        <v>100</v>
      </c>
      <c r="C97" s="38">
        <f>SUM(C94:C96)</f>
        <v>0</v>
      </c>
      <c r="D97" s="81">
        <f t="shared" ref="D97:H97" si="17">SUM(D94:D96)</f>
        <v>0</v>
      </c>
      <c r="E97" s="82">
        <f>SUM(E94:E96)</f>
        <v>0</v>
      </c>
      <c r="F97" s="84">
        <f t="shared" si="17"/>
        <v>0</v>
      </c>
      <c r="G97" s="84">
        <f t="shared" si="17"/>
        <v>0</v>
      </c>
      <c r="H97" s="84">
        <f t="shared" si="17"/>
        <v>0</v>
      </c>
      <c r="I97" s="84">
        <f>SUM(I94:I96)</f>
        <v>0</v>
      </c>
      <c r="J97" s="82">
        <f>SUM(J94:J96)</f>
        <v>0</v>
      </c>
      <c r="K97" s="240" t="s">
        <v>59</v>
      </c>
      <c r="L97" s="240" t="s">
        <v>75</v>
      </c>
      <c r="M97" s="240" t="s">
        <v>69</v>
      </c>
      <c r="N97" s="240" t="s">
        <v>165</v>
      </c>
    </row>
    <row r="98" spans="1:14" x14ac:dyDescent="0.35">
      <c r="A98" s="102"/>
      <c r="B98" s="86"/>
      <c r="C98" s="103"/>
      <c r="D98" s="103"/>
      <c r="E98" s="86"/>
      <c r="F98" s="86"/>
      <c r="G98" s="86"/>
      <c r="H98" s="86"/>
      <c r="I98" s="86"/>
      <c r="J98" s="104"/>
    </row>
    <row r="99" spans="1:14" x14ac:dyDescent="0.35">
      <c r="A99" s="5">
        <v>7</v>
      </c>
      <c r="B99" s="113" t="s">
        <v>166</v>
      </c>
      <c r="C99" s="106">
        <v>0</v>
      </c>
      <c r="D99" s="95">
        <v>0</v>
      </c>
      <c r="E99" s="96">
        <v>0</v>
      </c>
      <c r="F99" s="95">
        <v>0</v>
      </c>
      <c r="G99" s="95">
        <v>0</v>
      </c>
      <c r="H99" s="95">
        <v>0</v>
      </c>
      <c r="I99" s="95">
        <v>0</v>
      </c>
      <c r="J99" s="96">
        <v>0</v>
      </c>
      <c r="K99" s="240" t="s">
        <v>59</v>
      </c>
      <c r="L99" s="240" t="s">
        <v>78</v>
      </c>
      <c r="M99" s="240" t="s">
        <v>113</v>
      </c>
      <c r="N99" s="240" t="s">
        <v>122</v>
      </c>
    </row>
    <row r="100" spans="1:14" x14ac:dyDescent="0.35">
      <c r="A100" s="102"/>
      <c r="B100" s="86"/>
      <c r="C100" s="103"/>
      <c r="D100" s="103"/>
      <c r="E100" s="86"/>
      <c r="F100" s="86"/>
      <c r="G100" s="86"/>
      <c r="H100" s="86"/>
      <c r="I100" s="86"/>
      <c r="J100" s="104"/>
    </row>
    <row r="101" spans="1:14" ht="13.5" x14ac:dyDescent="0.4">
      <c r="A101" s="111">
        <v>8</v>
      </c>
      <c r="B101" s="112" t="s">
        <v>167</v>
      </c>
      <c r="C101" s="38">
        <f>C70+C72+C91-C97-C99</f>
        <v>0</v>
      </c>
      <c r="D101" s="81">
        <f t="shared" ref="D101:H101" si="18">D70+D72+D91-D97-D99</f>
        <v>0</v>
      </c>
      <c r="E101" s="82">
        <f>E70+E72+E91-E97-E99</f>
        <v>0</v>
      </c>
      <c r="F101" s="40">
        <f t="shared" si="18"/>
        <v>0</v>
      </c>
      <c r="G101" s="84">
        <f t="shared" si="18"/>
        <v>0</v>
      </c>
      <c r="H101" s="84">
        <f t="shared" si="18"/>
        <v>0</v>
      </c>
      <c r="I101" s="84">
        <f>I70+I72+I91-I97-I99</f>
        <v>0</v>
      </c>
      <c r="J101" s="82">
        <f>J70+J72+J91-J97-J99</f>
        <v>0</v>
      </c>
      <c r="K101" s="240" t="s">
        <v>59</v>
      </c>
      <c r="L101" s="240" t="s">
        <v>81</v>
      </c>
      <c r="M101" s="240" t="s">
        <v>113</v>
      </c>
      <c r="N101" s="240" t="s">
        <v>124</v>
      </c>
    </row>
    <row r="102" spans="1:14" x14ac:dyDescent="0.35">
      <c r="A102" s="107"/>
      <c r="B102" s="108"/>
      <c r="C102" s="109"/>
      <c r="D102" s="109"/>
      <c r="E102" s="108"/>
      <c r="F102" s="108"/>
      <c r="G102" s="108"/>
      <c r="H102" s="108"/>
      <c r="I102" s="108"/>
      <c r="J102" s="110"/>
    </row>
    <row r="103" spans="1:14" ht="13.5" x14ac:dyDescent="0.4">
      <c r="A103" s="12">
        <v>9</v>
      </c>
      <c r="B103" s="13" t="s">
        <v>130</v>
      </c>
      <c r="C103" s="15" t="s">
        <v>94</v>
      </c>
      <c r="D103" s="15" t="s">
        <v>94</v>
      </c>
      <c r="E103" s="15" t="s">
        <v>94</v>
      </c>
      <c r="F103" s="15" t="s">
        <v>94</v>
      </c>
      <c r="G103" s="15" t="s">
        <v>94</v>
      </c>
      <c r="H103" s="15" t="s">
        <v>94</v>
      </c>
      <c r="I103" s="15" t="s">
        <v>94</v>
      </c>
      <c r="J103" s="88" t="s">
        <v>94</v>
      </c>
    </row>
    <row r="104" spans="1:14" x14ac:dyDescent="0.35">
      <c r="A104" s="18" t="s">
        <v>168</v>
      </c>
      <c r="B104" s="19" t="s">
        <v>169</v>
      </c>
      <c r="C104" s="20">
        <v>0</v>
      </c>
      <c r="D104" s="52">
        <v>0</v>
      </c>
      <c r="E104" s="53">
        <v>0</v>
      </c>
      <c r="F104" s="52">
        <v>0</v>
      </c>
      <c r="G104" s="52">
        <v>0</v>
      </c>
      <c r="H104" s="52">
        <v>0</v>
      </c>
      <c r="I104" s="52">
        <v>0</v>
      </c>
      <c r="J104" s="53">
        <v>0</v>
      </c>
      <c r="K104" s="240" t="s">
        <v>59</v>
      </c>
      <c r="L104" s="240" t="s">
        <v>84</v>
      </c>
      <c r="M104" s="240" t="s">
        <v>52</v>
      </c>
      <c r="N104" s="240" t="s">
        <v>168</v>
      </c>
    </row>
    <row r="105" spans="1:14" x14ac:dyDescent="0.35">
      <c r="A105" s="30" t="s">
        <v>170</v>
      </c>
      <c r="B105" s="31" t="s">
        <v>171</v>
      </c>
      <c r="C105" s="32">
        <v>0</v>
      </c>
      <c r="D105" s="59">
        <v>0</v>
      </c>
      <c r="E105" s="60">
        <v>0</v>
      </c>
      <c r="F105" s="59">
        <v>0</v>
      </c>
      <c r="G105" s="59">
        <v>0</v>
      </c>
      <c r="H105" s="59">
        <v>0</v>
      </c>
      <c r="I105" s="59">
        <v>0</v>
      </c>
      <c r="J105" s="60">
        <v>0</v>
      </c>
      <c r="K105" s="240" t="s">
        <v>59</v>
      </c>
      <c r="L105" s="240" t="s">
        <v>84</v>
      </c>
      <c r="M105" s="240" t="s">
        <v>55</v>
      </c>
      <c r="N105" s="240" t="s">
        <v>170</v>
      </c>
    </row>
    <row r="106" spans="1:14" ht="13.5" x14ac:dyDescent="0.4">
      <c r="A106" s="100" t="s">
        <v>172</v>
      </c>
      <c r="B106" s="101" t="s">
        <v>100</v>
      </c>
      <c r="C106" s="38">
        <f t="shared" ref="C106:H106" si="19">SUM(C104:C105)</f>
        <v>0</v>
      </c>
      <c r="D106" s="81">
        <f t="shared" si="19"/>
        <v>0</v>
      </c>
      <c r="E106" s="82">
        <f>SUM(E104:E105)</f>
        <v>0</v>
      </c>
      <c r="F106" s="84">
        <f t="shared" si="19"/>
        <v>0</v>
      </c>
      <c r="G106" s="84">
        <f t="shared" si="19"/>
        <v>0</v>
      </c>
      <c r="H106" s="84">
        <f t="shared" si="19"/>
        <v>0</v>
      </c>
      <c r="I106" s="84">
        <f>SUM(I104:I105)</f>
        <v>0</v>
      </c>
      <c r="J106" s="82">
        <f>SUM(J104:J105)</f>
        <v>0</v>
      </c>
      <c r="K106" s="240" t="s">
        <v>59</v>
      </c>
      <c r="L106" s="240" t="s">
        <v>84</v>
      </c>
      <c r="M106" s="240" t="s">
        <v>59</v>
      </c>
      <c r="N106" s="240" t="s">
        <v>172</v>
      </c>
    </row>
    <row r="107" spans="1:14" x14ac:dyDescent="0.35">
      <c r="A107" s="107"/>
      <c r="B107" s="108"/>
      <c r="C107" s="109"/>
      <c r="D107" s="109"/>
      <c r="E107" s="108"/>
      <c r="F107" s="108"/>
      <c r="G107" s="108"/>
      <c r="H107" s="108"/>
      <c r="I107" s="108"/>
      <c r="J107" s="110"/>
    </row>
    <row r="108" spans="1:14" ht="13.5" x14ac:dyDescent="0.4">
      <c r="A108" s="12">
        <v>10</v>
      </c>
      <c r="B108" s="13" t="s">
        <v>173</v>
      </c>
      <c r="C108" s="15" t="s">
        <v>94</v>
      </c>
      <c r="D108" s="15" t="s">
        <v>94</v>
      </c>
      <c r="E108" s="15" t="s">
        <v>94</v>
      </c>
      <c r="F108" s="15" t="s">
        <v>94</v>
      </c>
      <c r="G108" s="15" t="s">
        <v>94</v>
      </c>
      <c r="H108" s="15" t="s">
        <v>94</v>
      </c>
      <c r="I108" s="15" t="s">
        <v>94</v>
      </c>
      <c r="J108" s="88" t="s">
        <v>94</v>
      </c>
    </row>
    <row r="109" spans="1:14" x14ac:dyDescent="0.35">
      <c r="A109" s="18" t="s">
        <v>174</v>
      </c>
      <c r="B109" s="19" t="s">
        <v>175</v>
      </c>
      <c r="C109" s="20">
        <v>0</v>
      </c>
      <c r="D109" s="52">
        <v>0</v>
      </c>
      <c r="E109" s="53">
        <v>0</v>
      </c>
      <c r="F109" s="52">
        <v>0</v>
      </c>
      <c r="G109" s="52">
        <v>0</v>
      </c>
      <c r="H109" s="52">
        <v>0</v>
      </c>
      <c r="I109" s="52">
        <v>0</v>
      </c>
      <c r="J109" s="53">
        <v>0</v>
      </c>
      <c r="K109" s="240" t="s">
        <v>59</v>
      </c>
      <c r="L109" s="240" t="s">
        <v>176</v>
      </c>
      <c r="M109" s="240" t="s">
        <v>52</v>
      </c>
      <c r="N109" s="240" t="s">
        <v>174</v>
      </c>
    </row>
    <row r="110" spans="1:14" x14ac:dyDescent="0.35">
      <c r="A110" s="24" t="s">
        <v>177</v>
      </c>
      <c r="B110" s="25" t="s">
        <v>178</v>
      </c>
      <c r="C110" s="26">
        <v>0</v>
      </c>
      <c r="D110" s="75">
        <v>0</v>
      </c>
      <c r="E110" s="76">
        <v>0</v>
      </c>
      <c r="F110" s="75">
        <v>0</v>
      </c>
      <c r="G110" s="75">
        <v>0</v>
      </c>
      <c r="H110" s="75">
        <v>0</v>
      </c>
      <c r="I110" s="75">
        <v>0</v>
      </c>
      <c r="J110" s="76">
        <v>0</v>
      </c>
      <c r="K110" s="240" t="s">
        <v>59</v>
      </c>
      <c r="L110" s="240" t="s">
        <v>176</v>
      </c>
      <c r="M110" s="240" t="s">
        <v>55</v>
      </c>
      <c r="N110" s="240" t="s">
        <v>177</v>
      </c>
    </row>
    <row r="111" spans="1:14" x14ac:dyDescent="0.35">
      <c r="A111" s="30" t="s">
        <v>179</v>
      </c>
      <c r="B111" s="31" t="s">
        <v>180</v>
      </c>
      <c r="C111" s="32">
        <v>0</v>
      </c>
      <c r="D111" s="59">
        <v>0</v>
      </c>
      <c r="E111" s="60">
        <v>0</v>
      </c>
      <c r="F111" s="59">
        <v>0</v>
      </c>
      <c r="G111" s="59">
        <v>0</v>
      </c>
      <c r="H111" s="59">
        <v>0</v>
      </c>
      <c r="I111" s="59">
        <v>0</v>
      </c>
      <c r="J111" s="60">
        <v>0</v>
      </c>
      <c r="K111" s="240" t="s">
        <v>59</v>
      </c>
      <c r="L111" s="240" t="s">
        <v>176</v>
      </c>
      <c r="M111" s="240" t="s">
        <v>59</v>
      </c>
      <c r="N111" s="240" t="s">
        <v>179</v>
      </c>
    </row>
    <row r="112" spans="1:14" ht="13.5" x14ac:dyDescent="0.4">
      <c r="A112" s="100" t="s">
        <v>181</v>
      </c>
      <c r="B112" s="101" t="s">
        <v>100</v>
      </c>
      <c r="C112" s="38">
        <f>SUM(C109:C111)</f>
        <v>0</v>
      </c>
      <c r="D112" s="81">
        <f t="shared" ref="D112:H112" si="20">SUM(D109:D111)</f>
        <v>0</v>
      </c>
      <c r="E112" s="82">
        <f>SUM(E109:E111)</f>
        <v>0</v>
      </c>
      <c r="F112" s="84">
        <f t="shared" si="20"/>
        <v>0</v>
      </c>
      <c r="G112" s="84">
        <f t="shared" si="20"/>
        <v>0</v>
      </c>
      <c r="H112" s="84">
        <f t="shared" si="20"/>
        <v>0</v>
      </c>
      <c r="I112" s="84">
        <f>SUM(I109:I111)</f>
        <v>0</v>
      </c>
      <c r="J112" s="82">
        <f>SUM(J109:J111)</f>
        <v>0</v>
      </c>
      <c r="K112" s="240" t="s">
        <v>59</v>
      </c>
      <c r="L112" s="240" t="s">
        <v>176</v>
      </c>
      <c r="M112" s="240" t="s">
        <v>69</v>
      </c>
      <c r="N112" s="240" t="s">
        <v>181</v>
      </c>
    </row>
    <row r="113" spans="1:22" x14ac:dyDescent="0.35">
      <c r="A113" s="102"/>
      <c r="B113" s="86"/>
      <c r="C113" s="103"/>
      <c r="D113" s="103"/>
      <c r="E113" s="103"/>
      <c r="F113" s="86"/>
      <c r="G113" s="86"/>
      <c r="H113" s="86"/>
      <c r="I113" s="86"/>
      <c r="J113" s="104"/>
    </row>
    <row r="114" spans="1:22" ht="13.5" x14ac:dyDescent="0.4">
      <c r="A114" s="114">
        <v>11</v>
      </c>
      <c r="B114" s="115" t="s">
        <v>182</v>
      </c>
      <c r="C114" s="40">
        <f>SUM(C112,C106)</f>
        <v>0</v>
      </c>
      <c r="D114" s="84">
        <f t="shared" ref="D114:H114" si="21">SUM(D112,D106)</f>
        <v>0</v>
      </c>
      <c r="E114" s="82">
        <f>SUM(E112,E106)</f>
        <v>0</v>
      </c>
      <c r="F114" s="40">
        <f t="shared" si="21"/>
        <v>0</v>
      </c>
      <c r="G114" s="84">
        <f t="shared" si="21"/>
        <v>0</v>
      </c>
      <c r="H114" s="84">
        <f t="shared" si="21"/>
        <v>0</v>
      </c>
      <c r="I114" s="84">
        <f>SUM(I112,I106)</f>
        <v>0</v>
      </c>
      <c r="J114" s="82">
        <f>SUM(J112,J106)</f>
        <v>0</v>
      </c>
      <c r="K114" s="240" t="s">
        <v>59</v>
      </c>
      <c r="L114" s="240" t="s">
        <v>183</v>
      </c>
      <c r="M114" s="240" t="s">
        <v>113</v>
      </c>
      <c r="N114" s="240" t="s">
        <v>183</v>
      </c>
      <c r="P114" s="243" t="s">
        <v>184</v>
      </c>
    </row>
    <row r="115" spans="1:22" x14ac:dyDescent="0.35">
      <c r="G115" s="243"/>
      <c r="I115" s="243"/>
      <c r="J115" s="243"/>
      <c r="P115" s="243" t="s">
        <v>61</v>
      </c>
      <c r="Q115" s="243" t="s">
        <v>62</v>
      </c>
      <c r="R115" s="243" t="s">
        <v>63</v>
      </c>
      <c r="S115" s="243" t="s">
        <v>64</v>
      </c>
      <c r="T115" s="243" t="s">
        <v>65</v>
      </c>
      <c r="U115" s="243" t="s">
        <v>66</v>
      </c>
      <c r="V115" s="243" t="s">
        <v>185</v>
      </c>
    </row>
    <row r="116" spans="1:22" x14ac:dyDescent="0.35">
      <c r="G116" s="243"/>
      <c r="I116" s="243"/>
      <c r="J116" s="243"/>
      <c r="P116" s="258">
        <f t="shared" ref="P116:V116" si="22">C112+D58+D60</f>
        <v>0</v>
      </c>
      <c r="Q116" s="258">
        <f t="shared" si="22"/>
        <v>0</v>
      </c>
      <c r="R116" s="258">
        <f t="shared" si="22"/>
        <v>0</v>
      </c>
      <c r="S116" s="258">
        <f t="shared" si="22"/>
        <v>0</v>
      </c>
      <c r="T116" s="258">
        <f t="shared" si="22"/>
        <v>0</v>
      </c>
      <c r="U116" s="258">
        <f t="shared" si="22"/>
        <v>0</v>
      </c>
      <c r="V116" s="258">
        <f t="shared" si="22"/>
        <v>0</v>
      </c>
    </row>
    <row r="117" spans="1:22" ht="15" x14ac:dyDescent="0.4">
      <c r="A117" s="3" t="s">
        <v>186</v>
      </c>
      <c r="B117" s="65"/>
      <c r="C117" s="272" t="s">
        <v>33</v>
      </c>
      <c r="D117" s="273"/>
      <c r="E117" s="273"/>
      <c r="F117" s="272" t="s">
        <v>34</v>
      </c>
      <c r="G117" s="273"/>
      <c r="H117" s="273"/>
      <c r="I117" s="273"/>
      <c r="J117" s="277"/>
    </row>
    <row r="118" spans="1:22" ht="40.5" x14ac:dyDescent="0.4">
      <c r="A118" s="66"/>
      <c r="B118" s="7"/>
      <c r="C118" s="98" t="s">
        <v>35</v>
      </c>
      <c r="D118" s="98" t="s">
        <v>36</v>
      </c>
      <c r="E118" s="98" t="s">
        <v>37</v>
      </c>
      <c r="F118" s="98" t="s">
        <v>38</v>
      </c>
      <c r="G118" s="98" t="s">
        <v>39</v>
      </c>
      <c r="H118" s="98" t="s">
        <v>40</v>
      </c>
      <c r="I118" s="99" t="s">
        <v>41</v>
      </c>
      <c r="J118" s="10" t="s">
        <v>42</v>
      </c>
    </row>
    <row r="119" spans="1:22" ht="13.5" x14ac:dyDescent="0.4">
      <c r="A119" s="7"/>
      <c r="B119" s="116" t="s">
        <v>43</v>
      </c>
      <c r="C119" s="216" t="str">
        <f t="shared" ref="C119:J119" si="23">C12</f>
        <v/>
      </c>
      <c r="D119" s="216" t="str">
        <f t="shared" si="23"/>
        <v/>
      </c>
      <c r="E119" s="216" t="str">
        <f t="shared" si="23"/>
        <v/>
      </c>
      <c r="F119" s="216" t="str">
        <f t="shared" si="23"/>
        <v/>
      </c>
      <c r="G119" s="216" t="str">
        <f t="shared" si="23"/>
        <v/>
      </c>
      <c r="H119" s="216" t="str">
        <f t="shared" si="23"/>
        <v/>
      </c>
      <c r="I119" s="216" t="str">
        <f t="shared" si="23"/>
        <v/>
      </c>
      <c r="J119" s="217" t="str">
        <f t="shared" si="23"/>
        <v/>
      </c>
    </row>
    <row r="120" spans="1:22" ht="13.5" x14ac:dyDescent="0.4">
      <c r="A120" s="117"/>
      <c r="B120" s="118"/>
      <c r="C120" s="119" t="s">
        <v>94</v>
      </c>
      <c r="D120" s="119" t="s">
        <v>94</v>
      </c>
      <c r="E120" s="70" t="s">
        <v>94</v>
      </c>
      <c r="F120" s="119" t="s">
        <v>94</v>
      </c>
      <c r="G120" s="119" t="s">
        <v>94</v>
      </c>
      <c r="H120" s="119" t="s">
        <v>94</v>
      </c>
      <c r="I120" s="119" t="s">
        <v>94</v>
      </c>
      <c r="J120" s="120" t="s">
        <v>94</v>
      </c>
    </row>
    <row r="121" spans="1:22" x14ac:dyDescent="0.35">
      <c r="A121" s="121">
        <v>1</v>
      </c>
      <c r="B121" s="19" t="s">
        <v>187</v>
      </c>
      <c r="C121" s="51">
        <v>0</v>
      </c>
      <c r="D121" s="52">
        <v>0</v>
      </c>
      <c r="E121" s="53">
        <v>0</v>
      </c>
      <c r="F121" s="51">
        <v>0</v>
      </c>
      <c r="G121" s="52">
        <v>0</v>
      </c>
      <c r="H121" s="52">
        <v>0</v>
      </c>
      <c r="I121" s="52">
        <v>0</v>
      </c>
      <c r="J121" s="53">
        <v>0</v>
      </c>
      <c r="K121" s="240" t="s">
        <v>69</v>
      </c>
      <c r="L121" s="240" t="s">
        <v>52</v>
      </c>
      <c r="M121" s="240" t="s">
        <v>113</v>
      </c>
      <c r="N121" s="240" t="s">
        <v>188</v>
      </c>
    </row>
    <row r="122" spans="1:22" x14ac:dyDescent="0.35">
      <c r="A122" s="122">
        <v>2</v>
      </c>
      <c r="B122" s="123" t="s">
        <v>189</v>
      </c>
      <c r="C122" s="58">
        <v>0</v>
      </c>
      <c r="D122" s="59">
        <v>0</v>
      </c>
      <c r="E122" s="60">
        <v>0</v>
      </c>
      <c r="F122" s="58">
        <v>0</v>
      </c>
      <c r="G122" s="59">
        <v>0</v>
      </c>
      <c r="H122" s="59">
        <v>0</v>
      </c>
      <c r="I122" s="59">
        <v>0</v>
      </c>
      <c r="J122" s="60">
        <v>0</v>
      </c>
      <c r="K122" s="240" t="s">
        <v>69</v>
      </c>
      <c r="L122" s="240" t="s">
        <v>55</v>
      </c>
      <c r="M122" s="240" t="s">
        <v>113</v>
      </c>
      <c r="N122" s="240" t="s">
        <v>131</v>
      </c>
    </row>
    <row r="123" spans="1:22" ht="13.5" x14ac:dyDescent="0.4">
      <c r="A123" s="124">
        <v>3</v>
      </c>
      <c r="B123" s="37" t="s">
        <v>190</v>
      </c>
      <c r="C123" s="80">
        <f>C121+C122</f>
        <v>0</v>
      </c>
      <c r="D123" s="81">
        <f t="shared" ref="D123:J123" si="24">D121+D122</f>
        <v>0</v>
      </c>
      <c r="E123" s="82">
        <f t="shared" si="24"/>
        <v>0</v>
      </c>
      <c r="F123" s="80">
        <f t="shared" si="24"/>
        <v>0</v>
      </c>
      <c r="G123" s="81">
        <f t="shared" si="24"/>
        <v>0</v>
      </c>
      <c r="H123" s="81">
        <f t="shared" si="24"/>
        <v>0</v>
      </c>
      <c r="I123" s="81">
        <f t="shared" si="24"/>
        <v>0</v>
      </c>
      <c r="J123" s="97">
        <f t="shared" si="24"/>
        <v>0</v>
      </c>
      <c r="K123" s="240" t="s">
        <v>69</v>
      </c>
      <c r="L123" s="240" t="s">
        <v>59</v>
      </c>
      <c r="M123" s="240" t="s">
        <v>113</v>
      </c>
      <c r="N123" s="240" t="s">
        <v>114</v>
      </c>
    </row>
    <row r="124" spans="1:22" ht="13.5" x14ac:dyDescent="0.4">
      <c r="A124" s="125"/>
      <c r="B124" s="125"/>
      <c r="C124" s="126"/>
      <c r="D124" s="126"/>
      <c r="E124" s="125"/>
      <c r="F124" s="126"/>
      <c r="G124" s="126"/>
      <c r="H124" s="126"/>
      <c r="I124" s="126"/>
      <c r="J124" s="127"/>
    </row>
    <row r="125" spans="1:22" ht="14.1" customHeight="1" x14ac:dyDescent="0.35">
      <c r="A125" s="121">
        <v>4</v>
      </c>
      <c r="B125" s="128" t="s">
        <v>191</v>
      </c>
      <c r="C125" s="51">
        <v>0</v>
      </c>
      <c r="D125" s="52">
        <v>0</v>
      </c>
      <c r="E125" s="53">
        <v>0</v>
      </c>
      <c r="F125" s="51">
        <v>0</v>
      </c>
      <c r="G125" s="52">
        <v>0</v>
      </c>
      <c r="H125" s="52">
        <v>0</v>
      </c>
      <c r="I125" s="52">
        <v>0</v>
      </c>
      <c r="J125" s="53">
        <v>0</v>
      </c>
      <c r="K125" s="240" t="s">
        <v>69</v>
      </c>
      <c r="L125" s="240" t="s">
        <v>69</v>
      </c>
      <c r="M125" s="240" t="s">
        <v>113</v>
      </c>
      <c r="N125" s="240" t="s">
        <v>116</v>
      </c>
    </row>
    <row r="126" spans="1:22" x14ac:dyDescent="0.35">
      <c r="A126" s="129">
        <v>5</v>
      </c>
      <c r="B126" s="25" t="s">
        <v>192</v>
      </c>
      <c r="C126" s="74">
        <v>0</v>
      </c>
      <c r="D126" s="75">
        <v>0</v>
      </c>
      <c r="E126" s="76">
        <v>0</v>
      </c>
      <c r="F126" s="74">
        <v>0</v>
      </c>
      <c r="G126" s="75">
        <v>0</v>
      </c>
      <c r="H126" s="75">
        <v>0</v>
      </c>
      <c r="I126" s="75">
        <v>0</v>
      </c>
      <c r="J126" s="76">
        <v>0</v>
      </c>
      <c r="K126" s="240" t="s">
        <v>69</v>
      </c>
      <c r="L126" s="240" t="s">
        <v>72</v>
      </c>
      <c r="M126" s="240" t="s">
        <v>113</v>
      </c>
      <c r="N126" s="240" t="s">
        <v>118</v>
      </c>
    </row>
    <row r="127" spans="1:22" x14ac:dyDescent="0.35">
      <c r="A127" s="122">
        <v>6</v>
      </c>
      <c r="B127" s="31" t="s">
        <v>193</v>
      </c>
      <c r="C127" s="58">
        <v>0</v>
      </c>
      <c r="D127" s="59">
        <v>0</v>
      </c>
      <c r="E127" s="60">
        <v>0</v>
      </c>
      <c r="F127" s="58">
        <v>0</v>
      </c>
      <c r="G127" s="59">
        <v>0</v>
      </c>
      <c r="H127" s="59">
        <v>0</v>
      </c>
      <c r="I127" s="59">
        <v>0</v>
      </c>
      <c r="J127" s="60">
        <v>0</v>
      </c>
      <c r="K127" s="240" t="s">
        <v>69</v>
      </c>
      <c r="L127" s="240" t="s">
        <v>75</v>
      </c>
      <c r="M127" s="240" t="s">
        <v>113</v>
      </c>
      <c r="N127" s="240" t="s">
        <v>120</v>
      </c>
    </row>
    <row r="128" spans="1:22" ht="13.5" x14ac:dyDescent="0.4">
      <c r="A128" s="124">
        <v>7</v>
      </c>
      <c r="B128" s="37" t="s">
        <v>194</v>
      </c>
      <c r="C128" s="80">
        <f>SUM(C123:C127)</f>
        <v>0</v>
      </c>
      <c r="D128" s="81">
        <f t="shared" ref="D128:J128" si="25">SUM(D123:D127)</f>
        <v>0</v>
      </c>
      <c r="E128" s="97">
        <f t="shared" si="25"/>
        <v>0</v>
      </c>
      <c r="F128" s="80">
        <f t="shared" si="25"/>
        <v>0</v>
      </c>
      <c r="G128" s="81">
        <f t="shared" si="25"/>
        <v>0</v>
      </c>
      <c r="H128" s="81">
        <f t="shared" si="25"/>
        <v>0</v>
      </c>
      <c r="I128" s="81">
        <f t="shared" si="25"/>
        <v>0</v>
      </c>
      <c r="J128" s="97">
        <f t="shared" si="25"/>
        <v>0</v>
      </c>
      <c r="K128" s="240" t="s">
        <v>69</v>
      </c>
      <c r="L128" s="240" t="s">
        <v>78</v>
      </c>
      <c r="M128" s="240" t="s">
        <v>113</v>
      </c>
      <c r="N128" s="240" t="s">
        <v>122</v>
      </c>
    </row>
    <row r="129" spans="2:14" x14ac:dyDescent="0.35">
      <c r="F129" s="244"/>
    </row>
    <row r="131" spans="2:14" hidden="1" x14ac:dyDescent="0.35">
      <c r="B131" s="261" t="s">
        <v>195</v>
      </c>
      <c r="C131" s="255" t="s">
        <v>196</v>
      </c>
      <c r="D131" s="255" t="s">
        <v>197</v>
      </c>
      <c r="E131" s="255" t="s">
        <v>198</v>
      </c>
      <c r="F131" s="255" t="s">
        <v>199</v>
      </c>
      <c r="G131" s="255" t="s">
        <v>200</v>
      </c>
      <c r="H131" s="255" t="s">
        <v>201</v>
      </c>
      <c r="I131" s="255" t="s">
        <v>202</v>
      </c>
      <c r="J131" s="255" t="s">
        <v>203</v>
      </c>
      <c r="K131" s="255" t="s">
        <v>204</v>
      </c>
      <c r="L131" s="255" t="s">
        <v>205</v>
      </c>
      <c r="M131" s="255" t="s">
        <v>206</v>
      </c>
      <c r="N131" s="255" t="s">
        <v>207</v>
      </c>
    </row>
    <row r="132" spans="2:14" hidden="1" x14ac:dyDescent="0.35">
      <c r="K132" s="262" t="s">
        <v>208</v>
      </c>
      <c r="L132" s="263"/>
      <c r="M132" s="263"/>
      <c r="N132" s="264"/>
    </row>
    <row r="133" spans="2:14" hidden="1" x14ac:dyDescent="0.35">
      <c r="B133" s="261" t="s">
        <v>209</v>
      </c>
      <c r="C133" s="255" t="s">
        <v>198</v>
      </c>
    </row>
  </sheetData>
  <dataConsolidate/>
  <mergeCells count="15">
    <mergeCell ref="A4:B4"/>
    <mergeCell ref="A3:B3"/>
    <mergeCell ref="C3:G3"/>
    <mergeCell ref="C4:G4"/>
    <mergeCell ref="A8:B8"/>
    <mergeCell ref="A6:J6"/>
    <mergeCell ref="S8:T8"/>
    <mergeCell ref="C10:E10"/>
    <mergeCell ref="C30:E30"/>
    <mergeCell ref="C63:E63"/>
    <mergeCell ref="C117:E117"/>
    <mergeCell ref="F10:J10"/>
    <mergeCell ref="F117:J117"/>
    <mergeCell ref="F63:J63"/>
    <mergeCell ref="F30:J30"/>
  </mergeCells>
  <phoneticPr fontId="7" type="noConversion"/>
  <conditionalFormatting sqref="A6">
    <cfRule type="expression" dxfId="29" priority="118">
      <formula>AND(val_failed=0,val_warning&lt;&gt;0)</formula>
    </cfRule>
    <cfRule type="expression" dxfId="28" priority="359">
      <formula>val_failed&lt;&gt;0</formula>
    </cfRule>
    <cfRule type="expression" dxfId="27" priority="360">
      <formula>AND(val_failed=0,val_warning=0)</formula>
    </cfRule>
  </conditionalFormatting>
  <conditionalFormatting sqref="B18">
    <cfRule type="expression" dxfId="26" priority="15">
      <formula>UPPER(teachOutOnly)="YES"</formula>
    </cfRule>
  </conditionalFormatting>
  <conditionalFormatting sqref="C3:C4">
    <cfRule type="cellIs" dxfId="25" priority="1" operator="equal">
      <formula>""</formula>
    </cfRule>
  </conditionalFormatting>
  <conditionalFormatting sqref="C8">
    <cfRule type="cellIs" dxfId="24" priority="356" operator="equal">
      <formula>""</formula>
    </cfRule>
  </conditionalFormatting>
  <conditionalFormatting sqref="C14:J22 C25:J27 C34:J39 C42:J48 C50:J50 C54:J54 C58:J58 C67:J70 C75:J80 C83:J89 C91:J91 C94:J97 C101:J101 C104:J106 C109:J112 C114:J114 C121:J123 C125:J128">
    <cfRule type="cellIs" dxfId="23" priority="2" operator="equal">
      <formula>0</formula>
    </cfRule>
  </conditionalFormatting>
  <conditionalFormatting sqref="C52:J52 C56:J56 C60:J60">
    <cfRule type="cellIs" dxfId="22" priority="5" operator="equal">
      <formula>0</formula>
    </cfRule>
  </conditionalFormatting>
  <conditionalFormatting sqref="C72:J72 C99:J99">
    <cfRule type="cellIs" dxfId="21" priority="4" operator="equal">
      <formula>0</formula>
    </cfRule>
  </conditionalFormatting>
  <conditionalFormatting sqref="F60:J60">
    <cfRule type="cellIs" dxfId="20" priority="10" operator="greaterThan">
      <formula>0</formula>
    </cfRule>
  </conditionalFormatting>
  <conditionalFormatting sqref="F67:J68">
    <cfRule type="expression" dxfId="19" priority="9">
      <formula>F$67&gt;F$68</formula>
    </cfRule>
  </conditionalFormatting>
  <conditionalFormatting sqref="AO14:AP16">
    <cfRule type="expression" dxfId="18" priority="879">
      <formula>OR(ABS(#REF!)&gt;$Q$6,AND($E14=0,#REF!&lt;&gt;0),AND($E14&lt;&gt;0,#REF!=0))</formula>
    </cfRule>
  </conditionalFormatting>
  <dataValidations xWindow="1062" yWindow="790" count="21">
    <dataValidation type="decimal" operator="notEqual" allowBlank="1" showInputMessage="1" showErrorMessage="1" sqref="C22:J22 C27:J27" xr:uid="{00000000-0002-0000-0000-000000000000}">
      <formula1>9.99999999999999E+32</formula1>
    </dataValidation>
    <dataValidation type="whole" operator="notEqual" allowBlank="1" showInputMessage="1" showErrorMessage="1" errorTitle="Error" error="Please round to the nearest thousand pounds." sqref="C39:J39 C50:J50 C58:J58 C97:J97 C89:J89 C91:J91 C101:J101 C106:J106 C114:J114 C112:J112 C70:J70 C80:J80 C48:J48 C128:J128" xr:uid="{00000000-0002-0000-0000-000001000000}">
      <formula1>9.99999999999999E+33</formula1>
    </dataValidation>
    <dataValidation type="whole" operator="notEqual" allowBlank="1" showInputMessage="1" showErrorMessage="1" errorTitle="Error" error="Please round to the nearest pound." sqref="F67:J69 E34:J38" xr:uid="{00000000-0002-0000-0000-000002000000}">
      <formula1>9.99999999999999E+33</formula1>
    </dataValidation>
    <dataValidation type="whole" operator="lessThanOrEqual" allowBlank="1" showInputMessage="1" showErrorMessage="1" errorTitle="Error" error="This must be entered as a negative number and rounded to the nearest pound." sqref="E60:J60" xr:uid="{00000000-0002-0000-0000-000003000000}">
      <formula1>0</formula1>
    </dataValidation>
    <dataValidation operator="lessThanOrEqual" allowBlank="1" showInputMessage="1" showErrorMessage="1" errorTitle="Error" error="This must be entered as a negative number and rounded to the nearest pound." sqref="H61:J61" xr:uid="{00000000-0002-0000-0000-000005000000}"/>
    <dataValidation type="whole" operator="notEqual" allowBlank="1" showErrorMessage="1" errorTitle="Error" error="Please enter a numerical value rounded to the nearest pound." promptTitle="Warning" prompt="This cell is prepopulated. Please only manually enter a value into this cell if you wish to override the data. Once overwritten, the data will be lost." sqref="C67:D69 C83:D88 C94:D96 C99:D99 C104:D105 C109:D111 C121:D127 E123:J124" xr:uid="{00000000-0002-0000-0000-000007000000}">
      <formula1>9.99999999999999E+32</formula1>
    </dataValidation>
    <dataValidation type="decimal" operator="greaterThanOrEqual" allowBlank="1" showInputMessage="1" showErrorMessage="1" errorTitle="Error" error="Please enter the FTE as a decimal." sqref="E25:J26" xr:uid="{00000000-0002-0000-0000-000008000000}">
      <formula1>0</formula1>
    </dataValidation>
    <dataValidation type="decimal" operator="greaterThanOrEqual" allowBlank="1" showErrorMessage="1" errorTitle="Error" error="Please enter the FTE as a decimal." promptTitle="Warning" prompt="This cell is prepopulated. Please only manually enter a value into this cell if you wish to override the data. Once overwritten, the data will be lost." sqref="C25:D26" xr:uid="{00000000-0002-0000-0000-000009000000}">
      <formula1>0</formula1>
    </dataValidation>
    <dataValidation type="whole" operator="notEqual" allowBlank="1" showInputMessage="1" showErrorMessage="1" errorTitle="Error" error="Please enter a numerical value rounded to the nearest pound." sqref="E42:E47 E52 E125:E127 E56:J56 E72:J72 E75:J79 E83:J88 E94:J96 E99:J99 E104:J105 E109:J111" xr:uid="{00000000-0002-0000-0000-00000A000000}">
      <formula1>9.99999999999999E+33</formula1>
    </dataValidation>
    <dataValidation type="whole" operator="notEqual" allowBlank="1" showInputMessage="1" showErrorMessage="1" errorTitle="Error" error="Please enter a numerical value  rounded to the nearest pound." sqref="F52:J52 E67:E69 F42:J47" xr:uid="{00000000-0002-0000-0000-00000B000000}">
      <formula1>9.99999999999999E+33</formula1>
    </dataValidation>
    <dataValidation type="whole" operator="notEqual" allowBlank="1" showInputMessage="1" showErrorMessage="1" errorTitle="Error" error="Please enter a numerical value rounded to the nearest  pound." sqref="E121:E122" xr:uid="{00000000-0002-0000-0000-00000C000000}">
      <formula1>9.99999999999999E+33</formula1>
    </dataValidation>
    <dataValidation type="whole" operator="lessThanOrEqual" allowBlank="1" showErrorMessage="1" errorTitle="Numerical values only" error="This must be entered as a negative number and rounded to the nearest pound." promptTitle="Warning" prompt="This cell is prepopulated. Please only manually enter a value into this cell if you wish to override the data. Once overwritten, the data will be lost." sqref="C60:D60" xr:uid="{00000000-0002-0000-0000-00000E000000}">
      <formula1>0</formula1>
    </dataValidation>
    <dataValidation type="whole" operator="notEqual" allowBlank="1" showErrorMessage="1" errorTitle="Numerical values only" error="Please enter a numerical value rounded to the nearest pound." promptTitle="Warning" prompt="This cell is prepopulated. Please only manually enter a value into this cell if you wish to override the data. Once overwritten, the data will be lost." sqref="C42:D47 C34:D38" xr:uid="{00000000-0002-0000-0000-000011000000}">
      <formula1>9.99999999999999E+32</formula1>
    </dataValidation>
    <dataValidation allowBlank="1" showInputMessage="1" showErrorMessage="1" promptTitle="Warning" prompt="This cell is automatically completed when you complete cell C7. Please only manually enter a date into this cell if you wish to override this automatic function." sqref="C12:D12 F12:J12" xr:uid="{00000000-0002-0000-0000-000013000000}"/>
    <dataValidation allowBlank="1" showErrorMessage="1" sqref="C51:D56 E54:J54 C3" xr:uid="{00000000-0002-0000-0000-000012000000}"/>
    <dataValidation type="whole" operator="notEqual" allowBlank="1" showInputMessage="1" showErrorMessage="1" errorTitle="Error" error="Please a numerical value rounded to the nearest  pound." sqref="F121:J122 F125:J127" xr:uid="{00000000-0002-0000-0000-000004000000}">
      <formula1>9.99999999999999E+33</formula1>
    </dataValidation>
    <dataValidation type="decimal" allowBlank="1" showInputMessage="1" showErrorMessage="1" sqref="C15:J21" xr:uid="{00000000-0002-0000-0000-000010000000}">
      <formula1>0</formula1>
      <formula2>88888888888888800</formula2>
    </dataValidation>
    <dataValidation type="decimal" operator="greaterThanOrEqual" allowBlank="1" showInputMessage="1" showErrorMessage="1" errorTitle="Numerical values only" error="Please enter a numerical value into the cell." promptTitle="Reminder" prompt="Please ensure you have entered the date of the most recent financial year end in cell C7 before completing the tables." sqref="C14:J14" xr:uid="{38451678-242A-4C85-8475-05F103813114}">
      <formula1>0</formula1>
    </dataValidation>
    <dataValidation allowBlank="1" showInputMessage="1" showErrorMessage="1" promptTitle="Warning" prompt="This cell is automatically completed when you complete cell C7." sqref="E12" xr:uid="{B321B81A-8456-4A2A-8BAD-FF1CA936B5D0}"/>
    <dataValidation allowBlank="1" showInputMessage="1" showErrorMessage="1" prompt="Please enter value in DD/MM/YYYY format." sqref="C8" xr:uid="{9EBDE5FF-5BBA-4D2F-90C0-ED928D79CBEA}"/>
    <dataValidation type="textLength" operator="equal" allowBlank="1" showInputMessage="1" showErrorMessage="1" prompt="Please insert the full 8 digit UKPRN" sqref="C4" xr:uid="{1E45ADD7-59D8-4A77-90D1-E34A493A8478}">
      <formula1>8</formula1>
    </dataValidation>
  </dataValidations>
  <pageMargins left="0.19685039370078741" right="0.19685039370078741" top="0.19685039370078741" bottom="0.19685039370078741" header="0.31496062992125984" footer="0.31496062992125984"/>
  <pageSetup paperSize="9" scale="55" orientation="landscape" r:id="rId1"/>
  <rowBreaks count="3" manualBreakCount="3">
    <brk id="28" max="12" man="1"/>
    <brk id="62" max="12" man="1"/>
    <brk id="115" max="12" man="1"/>
  </rowBreaks>
  <ignoredErrors>
    <ignoredError sqref="C62 I70 E62 C65:D65 C49:D49 C23:D23 D22 C40:D40 C70:D71 C81:D81 D32 D50 D27 D39 D80" unlockedFormula="1"/>
    <ignoredError sqref="C119:D119 C98:D98 C90:D90 C100:D100 C106:D107 C113:D113 C120:D120 D112 D89 C92:D92 D91 D97 C102:D102 D101 D114" formula="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C7388-6A74-4363-A46F-F40DAD4FBF8A}">
  <sheetPr codeName="Sheet6"/>
  <dimension ref="A1:L81"/>
  <sheetViews>
    <sheetView workbookViewId="0"/>
  </sheetViews>
  <sheetFormatPr defaultColWidth="8.75" defaultRowHeight="13.15" x14ac:dyDescent="0.35"/>
  <cols>
    <col min="1" max="1" width="5.125" style="130" customWidth="1"/>
    <col min="2" max="2" width="49.5" style="130" customWidth="1"/>
    <col min="3" max="3" width="11.875" style="130" bestFit="1" customWidth="1"/>
    <col min="4" max="8" width="10.625" style="130" customWidth="1"/>
    <col min="9" max="11" width="8.75" style="130" hidden="1" customWidth="1"/>
    <col min="12" max="12" width="11.125" style="130" hidden="1" customWidth="1"/>
    <col min="13" max="16384" width="8.75" style="130"/>
  </cols>
  <sheetData>
    <row r="1" spans="1:12" ht="20.65" x14ac:dyDescent="0.6">
      <c r="A1" s="2" t="s">
        <v>265</v>
      </c>
    </row>
    <row r="3" spans="1:12" ht="15" x14ac:dyDescent="0.4">
      <c r="A3" s="1" t="str">
        <f>IF(OR(ISBLANK('Financial tables'!C3), ISBLANK('Financial tables'!C4)), "No Name or UKPRN Provided - See 'Financial tables'", _xlfn.CONCAT('Financial tables'!C3:G3," (",'Financial tables'!C4:G4,")"))</f>
        <v>No Name or UKPRN Provided - See 'Financial tables'</v>
      </c>
    </row>
    <row r="5" spans="1:12" ht="15" x14ac:dyDescent="0.4">
      <c r="A5" s="4" t="s">
        <v>210</v>
      </c>
      <c r="B5" s="131"/>
      <c r="C5" s="236" t="s">
        <v>33</v>
      </c>
      <c r="D5" s="285" t="s">
        <v>34</v>
      </c>
      <c r="E5" s="286"/>
      <c r="F5" s="286"/>
      <c r="G5" s="286"/>
      <c r="H5" s="287"/>
    </row>
    <row r="6" spans="1:12" ht="57" customHeight="1" x14ac:dyDescent="0.4">
      <c r="A6" s="132"/>
      <c r="B6" s="133"/>
      <c r="C6" s="134" t="s">
        <v>37</v>
      </c>
      <c r="D6" s="134" t="s">
        <v>38</v>
      </c>
      <c r="E6" s="234" t="s">
        <v>39</v>
      </c>
      <c r="F6" s="234" t="s">
        <v>40</v>
      </c>
      <c r="G6" s="234" t="s">
        <v>41</v>
      </c>
      <c r="H6" s="235" t="s">
        <v>42</v>
      </c>
    </row>
    <row r="7" spans="1:12" ht="13.5" x14ac:dyDescent="0.4">
      <c r="A7" s="132"/>
      <c r="B7" s="135" t="s">
        <v>43</v>
      </c>
      <c r="C7" s="136" t="str">
        <f>'Financial tables'!E12</f>
        <v/>
      </c>
      <c r="D7" s="136" t="str">
        <f>'Financial tables'!F12</f>
        <v/>
      </c>
      <c r="E7" s="136" t="str">
        <f>'Financial tables'!G12</f>
        <v/>
      </c>
      <c r="F7" s="136" t="str">
        <f>'Financial tables'!H12</f>
        <v/>
      </c>
      <c r="G7" s="136" t="str">
        <f>'Financial tables'!I12</f>
        <v/>
      </c>
      <c r="H7" s="137" t="str">
        <f>'Financial tables'!J12</f>
        <v/>
      </c>
      <c r="I7" s="17" t="s">
        <v>44</v>
      </c>
      <c r="J7" s="17" t="s">
        <v>45</v>
      </c>
      <c r="K7" s="17" t="s">
        <v>46</v>
      </c>
      <c r="L7" s="17" t="s">
        <v>47</v>
      </c>
    </row>
    <row r="8" spans="1:12" ht="13.5" x14ac:dyDescent="0.4">
      <c r="A8" s="68">
        <v>1</v>
      </c>
      <c r="B8" s="13" t="s">
        <v>48</v>
      </c>
      <c r="C8" s="138" t="s">
        <v>49</v>
      </c>
      <c r="D8" s="139" t="s">
        <v>49</v>
      </c>
      <c r="E8" s="139" t="s">
        <v>49</v>
      </c>
      <c r="F8" s="139" t="s">
        <v>49</v>
      </c>
      <c r="G8" s="140" t="s">
        <v>49</v>
      </c>
      <c r="H8" s="141" t="s">
        <v>49</v>
      </c>
    </row>
    <row r="9" spans="1:12" x14ac:dyDescent="0.35">
      <c r="A9" s="142" t="s">
        <v>50</v>
      </c>
      <c r="B9" s="143" t="s">
        <v>51</v>
      </c>
      <c r="C9" s="162">
        <f>'Financial tables'!E14</f>
        <v>0</v>
      </c>
      <c r="D9" s="163">
        <f>'Financial tables'!F14</f>
        <v>0</v>
      </c>
      <c r="E9" s="218">
        <v>0</v>
      </c>
      <c r="F9" s="219">
        <v>0</v>
      </c>
      <c r="G9" s="219">
        <v>0</v>
      </c>
      <c r="H9" s="220">
        <v>0</v>
      </c>
      <c r="I9" s="241" t="s">
        <v>72</v>
      </c>
      <c r="J9" s="241" t="s">
        <v>52</v>
      </c>
      <c r="K9" s="241" t="s">
        <v>52</v>
      </c>
      <c r="L9" s="241" t="s">
        <v>50</v>
      </c>
    </row>
    <row r="10" spans="1:12" x14ac:dyDescent="0.35">
      <c r="A10" s="144" t="s">
        <v>53</v>
      </c>
      <c r="B10" s="145" t="s">
        <v>54</v>
      </c>
      <c r="C10" s="166">
        <f>'Financial tables'!E15</f>
        <v>0</v>
      </c>
      <c r="D10" s="167">
        <f>'Financial tables'!F15</f>
        <v>0</v>
      </c>
      <c r="E10" s="221">
        <v>0</v>
      </c>
      <c r="F10" s="222">
        <v>0</v>
      </c>
      <c r="G10" s="222">
        <v>0</v>
      </c>
      <c r="H10" s="223">
        <v>0</v>
      </c>
      <c r="I10" s="241" t="s">
        <v>72</v>
      </c>
      <c r="J10" s="241" t="s">
        <v>52</v>
      </c>
      <c r="K10" s="241" t="s">
        <v>55</v>
      </c>
      <c r="L10" s="241" t="s">
        <v>53</v>
      </c>
    </row>
    <row r="11" spans="1:12" x14ac:dyDescent="0.35">
      <c r="A11" s="144" t="s">
        <v>57</v>
      </c>
      <c r="B11" s="145" t="s">
        <v>58</v>
      </c>
      <c r="C11" s="166">
        <f>'Financial tables'!E16</f>
        <v>0</v>
      </c>
      <c r="D11" s="167">
        <f>'Financial tables'!F16</f>
        <v>0</v>
      </c>
      <c r="E11" s="221">
        <v>0</v>
      </c>
      <c r="F11" s="222">
        <v>0</v>
      </c>
      <c r="G11" s="222">
        <v>0</v>
      </c>
      <c r="H11" s="223">
        <v>0</v>
      </c>
      <c r="I11" s="241" t="s">
        <v>72</v>
      </c>
      <c r="J11" s="241" t="s">
        <v>52</v>
      </c>
      <c r="K11" s="241" t="s">
        <v>59</v>
      </c>
      <c r="L11" s="241" t="s">
        <v>57</v>
      </c>
    </row>
    <row r="12" spans="1:12" x14ac:dyDescent="0.35">
      <c r="A12" s="144" t="s">
        <v>67</v>
      </c>
      <c r="B12" s="145" t="s">
        <v>68</v>
      </c>
      <c r="C12" s="166">
        <f>'Financial tables'!E17</f>
        <v>0</v>
      </c>
      <c r="D12" s="167">
        <f>'Financial tables'!F17</f>
        <v>0</v>
      </c>
      <c r="E12" s="221">
        <v>0</v>
      </c>
      <c r="F12" s="222">
        <v>0</v>
      </c>
      <c r="G12" s="222">
        <v>0</v>
      </c>
      <c r="H12" s="223">
        <v>0</v>
      </c>
      <c r="I12" s="241" t="s">
        <v>72</v>
      </c>
      <c r="J12" s="241" t="s">
        <v>52</v>
      </c>
      <c r="K12" s="241" t="s">
        <v>69</v>
      </c>
      <c r="L12" s="241" t="s">
        <v>67</v>
      </c>
    </row>
    <row r="13" spans="1:12" x14ac:dyDescent="0.35">
      <c r="A13" s="144" t="s">
        <v>70</v>
      </c>
      <c r="B13" s="145" t="s">
        <v>71</v>
      </c>
      <c r="C13" s="166">
        <f>'Financial tables'!E18</f>
        <v>0</v>
      </c>
      <c r="D13" s="167">
        <f>'Financial tables'!F18</f>
        <v>0</v>
      </c>
      <c r="E13" s="221">
        <v>0</v>
      </c>
      <c r="F13" s="222">
        <v>0</v>
      </c>
      <c r="G13" s="222">
        <v>0</v>
      </c>
      <c r="H13" s="223">
        <v>0</v>
      </c>
      <c r="I13" s="241" t="s">
        <v>72</v>
      </c>
      <c r="J13" s="241" t="s">
        <v>52</v>
      </c>
      <c r="K13" s="241" t="s">
        <v>72</v>
      </c>
      <c r="L13" s="241" t="s">
        <v>70</v>
      </c>
    </row>
    <row r="14" spans="1:12" x14ac:dyDescent="0.35">
      <c r="A14" s="144" t="s">
        <v>73</v>
      </c>
      <c r="B14" s="145" t="s">
        <v>74</v>
      </c>
      <c r="C14" s="166">
        <f>'Financial tables'!E19</f>
        <v>0</v>
      </c>
      <c r="D14" s="167">
        <f>'Financial tables'!F19</f>
        <v>0</v>
      </c>
      <c r="E14" s="221">
        <v>0</v>
      </c>
      <c r="F14" s="222">
        <v>0</v>
      </c>
      <c r="G14" s="222">
        <v>0</v>
      </c>
      <c r="H14" s="223">
        <v>0</v>
      </c>
      <c r="I14" s="241" t="s">
        <v>72</v>
      </c>
      <c r="J14" s="241" t="s">
        <v>52</v>
      </c>
      <c r="K14" s="241" t="s">
        <v>75</v>
      </c>
      <c r="L14" s="241" t="s">
        <v>73</v>
      </c>
    </row>
    <row r="15" spans="1:12" x14ac:dyDescent="0.35">
      <c r="A15" s="144" t="s">
        <v>76</v>
      </c>
      <c r="B15" s="145" t="s">
        <v>77</v>
      </c>
      <c r="C15" s="166">
        <f>'Financial tables'!E20</f>
        <v>0</v>
      </c>
      <c r="D15" s="167">
        <f>'Financial tables'!F20</f>
        <v>0</v>
      </c>
      <c r="E15" s="221">
        <v>0</v>
      </c>
      <c r="F15" s="222">
        <v>0</v>
      </c>
      <c r="G15" s="222">
        <v>0</v>
      </c>
      <c r="H15" s="223">
        <v>0</v>
      </c>
      <c r="I15" s="241" t="s">
        <v>72</v>
      </c>
      <c r="J15" s="241" t="s">
        <v>52</v>
      </c>
      <c r="K15" s="241" t="s">
        <v>78</v>
      </c>
      <c r="L15" s="241" t="s">
        <v>76</v>
      </c>
    </row>
    <row r="16" spans="1:12" x14ac:dyDescent="0.35">
      <c r="A16" s="146" t="s">
        <v>79</v>
      </c>
      <c r="B16" s="147" t="s">
        <v>80</v>
      </c>
      <c r="C16" s="170">
        <f>'Financial tables'!E21</f>
        <v>0</v>
      </c>
      <c r="D16" s="171">
        <f>'Financial tables'!F21</f>
        <v>0</v>
      </c>
      <c r="E16" s="224">
        <v>0</v>
      </c>
      <c r="F16" s="225">
        <v>0</v>
      </c>
      <c r="G16" s="225">
        <v>0</v>
      </c>
      <c r="H16" s="226">
        <v>0</v>
      </c>
      <c r="I16" s="241" t="s">
        <v>72</v>
      </c>
      <c r="J16" s="241" t="s">
        <v>52</v>
      </c>
      <c r="K16" s="241" t="s">
        <v>81</v>
      </c>
      <c r="L16" s="241" t="s">
        <v>79</v>
      </c>
    </row>
    <row r="17" spans="1:12" ht="13.5" x14ac:dyDescent="0.4">
      <c r="A17" s="148" t="s">
        <v>82</v>
      </c>
      <c r="B17" s="149" t="s">
        <v>83</v>
      </c>
      <c r="C17" s="174">
        <f>'Financial tables'!E22</f>
        <v>0</v>
      </c>
      <c r="D17" s="175">
        <f>'Financial tables'!F22</f>
        <v>0</v>
      </c>
      <c r="E17" s="174">
        <f>SUM(E9:E16)</f>
        <v>0</v>
      </c>
      <c r="F17" s="227">
        <f t="shared" ref="F17:H17" si="0">SUM(F9:F16)</f>
        <v>0</v>
      </c>
      <c r="G17" s="227">
        <f t="shared" si="0"/>
        <v>0</v>
      </c>
      <c r="H17" s="175">
        <f t="shared" si="0"/>
        <v>0</v>
      </c>
      <c r="I17" s="241" t="s">
        <v>72</v>
      </c>
      <c r="J17" s="241" t="s">
        <v>52</v>
      </c>
      <c r="K17" s="241" t="s">
        <v>84</v>
      </c>
      <c r="L17" s="241" t="s">
        <v>82</v>
      </c>
    </row>
    <row r="18" spans="1:12" x14ac:dyDescent="0.35">
      <c r="A18" s="150"/>
      <c r="B18" s="151"/>
      <c r="C18" s="152"/>
      <c r="D18" s="152"/>
      <c r="E18" s="152"/>
      <c r="F18" s="152"/>
      <c r="G18" s="152"/>
      <c r="H18" s="153"/>
    </row>
    <row r="19" spans="1:12" x14ac:dyDescent="0.35">
      <c r="A19" s="154">
        <v>2</v>
      </c>
      <c r="B19" s="155" t="s">
        <v>211</v>
      </c>
      <c r="C19" s="177">
        <f>'Financial tables'!E27</f>
        <v>0</v>
      </c>
      <c r="D19" s="178">
        <f>'Financial tables'!F27</f>
        <v>0</v>
      </c>
      <c r="E19" s="228">
        <v>0</v>
      </c>
      <c r="F19" s="229">
        <v>0</v>
      </c>
      <c r="G19" s="229">
        <v>0</v>
      </c>
      <c r="H19" s="230">
        <v>0</v>
      </c>
      <c r="I19" s="241" t="s">
        <v>72</v>
      </c>
      <c r="J19" s="241" t="s">
        <v>55</v>
      </c>
      <c r="K19" s="241" t="s">
        <v>113</v>
      </c>
      <c r="L19" s="241" t="s">
        <v>131</v>
      </c>
    </row>
    <row r="20" spans="1:12" x14ac:dyDescent="0.35">
      <c r="A20" s="150"/>
      <c r="B20" s="151"/>
      <c r="C20" s="156"/>
      <c r="D20" s="156"/>
      <c r="E20" s="156"/>
      <c r="F20" s="156"/>
      <c r="G20" s="156"/>
      <c r="H20" s="157"/>
    </row>
    <row r="21" spans="1:12" ht="13.5" x14ac:dyDescent="0.4">
      <c r="A21" s="158">
        <v>3</v>
      </c>
      <c r="B21" s="159" t="s">
        <v>93</v>
      </c>
      <c r="C21" s="119" t="s">
        <v>94</v>
      </c>
      <c r="D21" s="119" t="s">
        <v>94</v>
      </c>
      <c r="E21" s="119" t="s">
        <v>94</v>
      </c>
      <c r="F21" s="119" t="s">
        <v>94</v>
      </c>
      <c r="G21" s="119" t="s">
        <v>94</v>
      </c>
      <c r="H21" s="120" t="s">
        <v>94</v>
      </c>
    </row>
    <row r="22" spans="1:12" x14ac:dyDescent="0.35">
      <c r="A22" s="160" t="s">
        <v>133</v>
      </c>
      <c r="B22" s="161" t="s">
        <v>95</v>
      </c>
      <c r="C22" s="162">
        <f>'Financial tables'!E34</f>
        <v>0</v>
      </c>
      <c r="D22" s="163">
        <f>'Financial tables'!F34</f>
        <v>0</v>
      </c>
      <c r="E22" s="218">
        <v>0</v>
      </c>
      <c r="F22" s="219">
        <v>0</v>
      </c>
      <c r="G22" s="219">
        <v>0</v>
      </c>
      <c r="H22" s="220">
        <v>0</v>
      </c>
      <c r="I22" s="241" t="s">
        <v>72</v>
      </c>
      <c r="J22" s="241" t="s">
        <v>59</v>
      </c>
      <c r="K22" s="241" t="s">
        <v>52</v>
      </c>
      <c r="L22" s="241" t="s">
        <v>133</v>
      </c>
    </row>
    <row r="23" spans="1:12" x14ac:dyDescent="0.35">
      <c r="A23" s="164" t="s">
        <v>135</v>
      </c>
      <c r="B23" s="165" t="s">
        <v>212</v>
      </c>
      <c r="C23" s="166">
        <f>'Financial tables'!E35</f>
        <v>0</v>
      </c>
      <c r="D23" s="167">
        <f>'Financial tables'!F35</f>
        <v>0</v>
      </c>
      <c r="E23" s="221">
        <v>0</v>
      </c>
      <c r="F23" s="222">
        <v>0</v>
      </c>
      <c r="G23" s="222">
        <v>0</v>
      </c>
      <c r="H23" s="223">
        <v>0</v>
      </c>
      <c r="I23" s="241" t="s">
        <v>72</v>
      </c>
      <c r="J23" s="241" t="s">
        <v>59</v>
      </c>
      <c r="K23" s="241" t="s">
        <v>55</v>
      </c>
      <c r="L23" s="241" t="s">
        <v>135</v>
      </c>
    </row>
    <row r="24" spans="1:12" x14ac:dyDescent="0.35">
      <c r="A24" s="164" t="s">
        <v>137</v>
      </c>
      <c r="B24" s="165" t="s">
        <v>213</v>
      </c>
      <c r="C24" s="166">
        <f>'Financial tables'!E36</f>
        <v>0</v>
      </c>
      <c r="D24" s="167">
        <f>'Financial tables'!F36</f>
        <v>0</v>
      </c>
      <c r="E24" s="221">
        <v>0</v>
      </c>
      <c r="F24" s="222">
        <v>0</v>
      </c>
      <c r="G24" s="222">
        <v>0</v>
      </c>
      <c r="H24" s="223">
        <v>0</v>
      </c>
      <c r="I24" s="241" t="s">
        <v>72</v>
      </c>
      <c r="J24" s="241" t="s">
        <v>59</v>
      </c>
      <c r="K24" s="241" t="s">
        <v>59</v>
      </c>
      <c r="L24" s="241" t="s">
        <v>137</v>
      </c>
    </row>
    <row r="25" spans="1:12" x14ac:dyDescent="0.35">
      <c r="A25" s="164" t="s">
        <v>139</v>
      </c>
      <c r="B25" s="165" t="s">
        <v>98</v>
      </c>
      <c r="C25" s="166">
        <f>'Financial tables'!E37</f>
        <v>0</v>
      </c>
      <c r="D25" s="167">
        <f>'Financial tables'!F37</f>
        <v>0</v>
      </c>
      <c r="E25" s="221">
        <v>0</v>
      </c>
      <c r="F25" s="222">
        <v>0</v>
      </c>
      <c r="G25" s="222">
        <v>0</v>
      </c>
      <c r="H25" s="223">
        <v>0</v>
      </c>
      <c r="I25" s="241" t="s">
        <v>72</v>
      </c>
      <c r="J25" s="241" t="s">
        <v>59</v>
      </c>
      <c r="K25" s="241" t="s">
        <v>69</v>
      </c>
      <c r="L25" s="241" t="s">
        <v>139</v>
      </c>
    </row>
    <row r="26" spans="1:12" x14ac:dyDescent="0.35">
      <c r="A26" s="168" t="s">
        <v>141</v>
      </c>
      <c r="B26" s="169" t="s">
        <v>99</v>
      </c>
      <c r="C26" s="170">
        <f>'Financial tables'!E38</f>
        <v>0</v>
      </c>
      <c r="D26" s="171">
        <f>'Financial tables'!F38</f>
        <v>0</v>
      </c>
      <c r="E26" s="224">
        <v>0</v>
      </c>
      <c r="F26" s="225">
        <v>0</v>
      </c>
      <c r="G26" s="225">
        <v>0</v>
      </c>
      <c r="H26" s="226">
        <v>0</v>
      </c>
      <c r="I26" s="241" t="s">
        <v>72</v>
      </c>
      <c r="J26" s="241" t="s">
        <v>59</v>
      </c>
      <c r="K26" s="241" t="s">
        <v>72</v>
      </c>
      <c r="L26" s="241" t="s">
        <v>141</v>
      </c>
    </row>
    <row r="27" spans="1:12" ht="13.5" x14ac:dyDescent="0.4">
      <c r="A27" s="172" t="s">
        <v>143</v>
      </c>
      <c r="B27" s="173" t="s">
        <v>214</v>
      </c>
      <c r="C27" s="174">
        <f>'Financial tables'!E39</f>
        <v>0</v>
      </c>
      <c r="D27" s="175">
        <f>'Financial tables'!F39</f>
        <v>0</v>
      </c>
      <c r="E27" s="174">
        <f>SUM(E22:E26)</f>
        <v>0</v>
      </c>
      <c r="F27" s="227">
        <f t="shared" ref="F27:H27" si="1">SUM(F22:F26)</f>
        <v>0</v>
      </c>
      <c r="G27" s="227">
        <f t="shared" si="1"/>
        <v>0</v>
      </c>
      <c r="H27" s="175">
        <f t="shared" si="1"/>
        <v>0</v>
      </c>
      <c r="I27" s="241" t="s">
        <v>72</v>
      </c>
      <c r="J27" s="241" t="s">
        <v>59</v>
      </c>
      <c r="K27" s="241" t="s">
        <v>75</v>
      </c>
      <c r="L27" s="241" t="s">
        <v>143</v>
      </c>
    </row>
    <row r="28" spans="1:12" x14ac:dyDescent="0.35">
      <c r="A28" s="150"/>
      <c r="B28" s="151"/>
      <c r="C28" s="156"/>
      <c r="D28" s="156"/>
      <c r="E28" s="156"/>
      <c r="F28" s="156"/>
      <c r="G28" s="156"/>
      <c r="H28" s="157"/>
    </row>
    <row r="29" spans="1:12" ht="13.5" x14ac:dyDescent="0.4">
      <c r="A29" s="158">
        <v>4</v>
      </c>
      <c r="B29" s="159" t="s">
        <v>101</v>
      </c>
      <c r="C29" s="119" t="s">
        <v>94</v>
      </c>
      <c r="D29" s="119" t="s">
        <v>94</v>
      </c>
      <c r="E29" s="119" t="s">
        <v>94</v>
      </c>
      <c r="F29" s="119" t="s">
        <v>94</v>
      </c>
      <c r="G29" s="119" t="s">
        <v>94</v>
      </c>
      <c r="H29" s="120" t="s">
        <v>94</v>
      </c>
    </row>
    <row r="30" spans="1:12" x14ac:dyDescent="0.35">
      <c r="A30" s="160" t="s">
        <v>145</v>
      </c>
      <c r="B30" s="161" t="s">
        <v>102</v>
      </c>
      <c r="C30" s="162">
        <f>'Financial tables'!E42</f>
        <v>0</v>
      </c>
      <c r="D30" s="163">
        <f>'Financial tables'!F42</f>
        <v>0</v>
      </c>
      <c r="E30" s="218">
        <v>0</v>
      </c>
      <c r="F30" s="219">
        <v>0</v>
      </c>
      <c r="G30" s="219">
        <v>0</v>
      </c>
      <c r="H30" s="220">
        <v>0</v>
      </c>
      <c r="I30" s="241" t="s">
        <v>72</v>
      </c>
      <c r="J30" s="241" t="s">
        <v>69</v>
      </c>
      <c r="K30" s="241" t="s">
        <v>52</v>
      </c>
      <c r="L30" s="241" t="s">
        <v>145</v>
      </c>
    </row>
    <row r="31" spans="1:12" x14ac:dyDescent="0.35">
      <c r="A31" s="164" t="s">
        <v>147</v>
      </c>
      <c r="B31" s="165" t="s">
        <v>103</v>
      </c>
      <c r="C31" s="166">
        <f>'Financial tables'!E43</f>
        <v>0</v>
      </c>
      <c r="D31" s="167">
        <f>'Financial tables'!F43</f>
        <v>0</v>
      </c>
      <c r="E31" s="221">
        <v>0</v>
      </c>
      <c r="F31" s="222">
        <v>0</v>
      </c>
      <c r="G31" s="222">
        <v>0</v>
      </c>
      <c r="H31" s="223">
        <v>0</v>
      </c>
      <c r="I31" s="241" t="s">
        <v>72</v>
      </c>
      <c r="J31" s="241" t="s">
        <v>69</v>
      </c>
      <c r="K31" s="241" t="s">
        <v>55</v>
      </c>
      <c r="L31" s="241" t="s">
        <v>147</v>
      </c>
    </row>
    <row r="32" spans="1:12" x14ac:dyDescent="0.35">
      <c r="A32" s="164" t="s">
        <v>149</v>
      </c>
      <c r="B32" s="165" t="s">
        <v>104</v>
      </c>
      <c r="C32" s="166">
        <f>'Financial tables'!E44</f>
        <v>0</v>
      </c>
      <c r="D32" s="167">
        <f>'Financial tables'!F44</f>
        <v>0</v>
      </c>
      <c r="E32" s="221">
        <v>0</v>
      </c>
      <c r="F32" s="222">
        <v>0</v>
      </c>
      <c r="G32" s="222">
        <v>0</v>
      </c>
      <c r="H32" s="223">
        <v>0</v>
      </c>
      <c r="I32" s="241" t="s">
        <v>72</v>
      </c>
      <c r="J32" s="241" t="s">
        <v>69</v>
      </c>
      <c r="K32" s="241" t="s">
        <v>59</v>
      </c>
      <c r="L32" s="241" t="s">
        <v>149</v>
      </c>
    </row>
    <row r="33" spans="1:12" x14ac:dyDescent="0.35">
      <c r="A33" s="164" t="s">
        <v>151</v>
      </c>
      <c r="B33" s="165" t="s">
        <v>106</v>
      </c>
      <c r="C33" s="166">
        <f>'Financial tables'!E45</f>
        <v>0</v>
      </c>
      <c r="D33" s="167">
        <f>'Financial tables'!F45</f>
        <v>0</v>
      </c>
      <c r="E33" s="221">
        <v>0</v>
      </c>
      <c r="F33" s="222">
        <v>0</v>
      </c>
      <c r="G33" s="222">
        <v>0</v>
      </c>
      <c r="H33" s="223">
        <v>0</v>
      </c>
      <c r="I33" s="241" t="s">
        <v>72</v>
      </c>
      <c r="J33" s="241" t="s">
        <v>69</v>
      </c>
      <c r="K33" s="241" t="s">
        <v>69</v>
      </c>
      <c r="L33" s="241" t="s">
        <v>151</v>
      </c>
    </row>
    <row r="34" spans="1:12" x14ac:dyDescent="0.35">
      <c r="A34" s="164" t="s">
        <v>153</v>
      </c>
      <c r="B34" s="165" t="s">
        <v>108</v>
      </c>
      <c r="C34" s="166">
        <f>'Financial tables'!E46</f>
        <v>0</v>
      </c>
      <c r="D34" s="167">
        <f>'Financial tables'!F46</f>
        <v>0</v>
      </c>
      <c r="E34" s="221">
        <v>0</v>
      </c>
      <c r="F34" s="222">
        <v>0</v>
      </c>
      <c r="G34" s="222">
        <v>0</v>
      </c>
      <c r="H34" s="223">
        <v>0</v>
      </c>
      <c r="I34" s="241" t="s">
        <v>72</v>
      </c>
      <c r="J34" s="241" t="s">
        <v>69</v>
      </c>
      <c r="K34" s="241" t="s">
        <v>72</v>
      </c>
      <c r="L34" s="241" t="s">
        <v>153</v>
      </c>
    </row>
    <row r="35" spans="1:12" x14ac:dyDescent="0.35">
      <c r="A35" s="168" t="s">
        <v>155</v>
      </c>
      <c r="B35" s="169" t="s">
        <v>110</v>
      </c>
      <c r="C35" s="170">
        <f>'Financial tables'!E47</f>
        <v>0</v>
      </c>
      <c r="D35" s="171">
        <f>'Financial tables'!F47</f>
        <v>0</v>
      </c>
      <c r="E35" s="224">
        <v>0</v>
      </c>
      <c r="F35" s="225">
        <v>0</v>
      </c>
      <c r="G35" s="225">
        <v>0</v>
      </c>
      <c r="H35" s="226">
        <v>0</v>
      </c>
      <c r="I35" s="241" t="s">
        <v>72</v>
      </c>
      <c r="J35" s="241" t="s">
        <v>69</v>
      </c>
      <c r="K35" s="241" t="s">
        <v>75</v>
      </c>
      <c r="L35" s="241" t="s">
        <v>155</v>
      </c>
    </row>
    <row r="36" spans="1:12" ht="13.5" x14ac:dyDescent="0.4">
      <c r="A36" s="172" t="s">
        <v>157</v>
      </c>
      <c r="B36" s="173" t="s">
        <v>215</v>
      </c>
      <c r="C36" s="174">
        <f>'Financial tables'!E48</f>
        <v>0</v>
      </c>
      <c r="D36" s="175">
        <f>'Financial tables'!F48</f>
        <v>0</v>
      </c>
      <c r="E36" s="174">
        <f>SUM(E30:E35)</f>
        <v>0</v>
      </c>
      <c r="F36" s="227">
        <f t="shared" ref="F36:H36" si="2">SUM(F30:F35)</f>
        <v>0</v>
      </c>
      <c r="G36" s="227">
        <f t="shared" si="2"/>
        <v>0</v>
      </c>
      <c r="H36" s="175">
        <f t="shared" si="2"/>
        <v>0</v>
      </c>
      <c r="I36" s="241" t="s">
        <v>72</v>
      </c>
      <c r="J36" s="241" t="s">
        <v>69</v>
      </c>
      <c r="K36" s="241" t="s">
        <v>78</v>
      </c>
      <c r="L36" s="241" t="s">
        <v>157</v>
      </c>
    </row>
    <row r="37" spans="1:12" x14ac:dyDescent="0.35">
      <c r="A37" s="150"/>
      <c r="B37" s="151"/>
      <c r="C37" s="152"/>
      <c r="D37" s="152"/>
      <c r="E37" s="152"/>
      <c r="F37" s="152"/>
      <c r="G37" s="152"/>
      <c r="H37" s="153"/>
    </row>
    <row r="38" spans="1:12" x14ac:dyDescent="0.35">
      <c r="A38" s="154">
        <v>5</v>
      </c>
      <c r="B38" s="176" t="s">
        <v>115</v>
      </c>
      <c r="C38" s="177">
        <f>'Financial tables'!E52</f>
        <v>0</v>
      </c>
      <c r="D38" s="178">
        <f>'Financial tables'!F52</f>
        <v>0</v>
      </c>
      <c r="E38" s="228">
        <v>0</v>
      </c>
      <c r="F38" s="229">
        <v>0</v>
      </c>
      <c r="G38" s="229">
        <v>0</v>
      </c>
      <c r="H38" s="230">
        <v>0</v>
      </c>
      <c r="I38" s="241" t="s">
        <v>72</v>
      </c>
      <c r="J38" s="241" t="s">
        <v>72</v>
      </c>
      <c r="K38" s="241" t="s">
        <v>113</v>
      </c>
      <c r="L38" s="241" t="s">
        <v>118</v>
      </c>
    </row>
    <row r="39" spans="1:12" x14ac:dyDescent="0.35">
      <c r="A39" s="150"/>
      <c r="B39" s="151"/>
      <c r="C39" s="152"/>
      <c r="D39" s="152"/>
      <c r="E39" s="179"/>
      <c r="F39" s="179"/>
      <c r="G39" s="179"/>
      <c r="H39" s="180"/>
    </row>
    <row r="40" spans="1:12" ht="13.5" x14ac:dyDescent="0.4">
      <c r="A40" s="172">
        <v>6</v>
      </c>
      <c r="B40" s="181" t="s">
        <v>216</v>
      </c>
      <c r="C40" s="174">
        <f>'Financial tables'!E54</f>
        <v>0</v>
      </c>
      <c r="D40" s="175">
        <f>'Financial tables'!F54</f>
        <v>0</v>
      </c>
      <c r="E40" s="231">
        <f>E27-E36+E38</f>
        <v>0</v>
      </c>
      <c r="F40" s="232">
        <f t="shared" ref="F40:H40" si="3">F27-F36+F38</f>
        <v>0</v>
      </c>
      <c r="G40" s="232">
        <f t="shared" si="3"/>
        <v>0</v>
      </c>
      <c r="H40" s="233">
        <f t="shared" si="3"/>
        <v>0</v>
      </c>
      <c r="I40" s="241" t="s">
        <v>72</v>
      </c>
      <c r="J40" s="241" t="s">
        <v>75</v>
      </c>
      <c r="K40" s="241" t="s">
        <v>113</v>
      </c>
      <c r="L40" s="241" t="s">
        <v>120</v>
      </c>
    </row>
    <row r="41" spans="1:12" x14ac:dyDescent="0.35">
      <c r="A41" s="150"/>
      <c r="B41" s="151"/>
      <c r="C41" s="152"/>
      <c r="D41" s="152"/>
      <c r="E41" s="179"/>
      <c r="F41" s="179"/>
      <c r="G41" s="179"/>
      <c r="H41" s="180"/>
    </row>
    <row r="42" spans="1:12" x14ac:dyDescent="0.35">
      <c r="A42" s="182">
        <v>7</v>
      </c>
      <c r="B42" s="176" t="s">
        <v>217</v>
      </c>
      <c r="C42" s="177">
        <f>'Financial tables'!E79</f>
        <v>0</v>
      </c>
      <c r="D42" s="178">
        <f>'Financial tables'!F79</f>
        <v>0</v>
      </c>
      <c r="E42" s="228">
        <v>0</v>
      </c>
      <c r="F42" s="229">
        <v>0</v>
      </c>
      <c r="G42" s="229">
        <v>0</v>
      </c>
      <c r="H42" s="230">
        <v>0</v>
      </c>
      <c r="I42" s="241" t="s">
        <v>72</v>
      </c>
      <c r="J42" s="241" t="s">
        <v>78</v>
      </c>
      <c r="K42" s="241" t="s">
        <v>113</v>
      </c>
      <c r="L42" s="241" t="s">
        <v>122</v>
      </c>
    </row>
    <row r="44" spans="1:12" ht="15" x14ac:dyDescent="0.4">
      <c r="A44" s="4" t="s">
        <v>218</v>
      </c>
      <c r="B44" s="131"/>
      <c r="C44" s="236" t="s">
        <v>33</v>
      </c>
      <c r="D44" s="285" t="s">
        <v>34</v>
      </c>
      <c r="E44" s="286"/>
      <c r="F44" s="286"/>
      <c r="G44" s="286"/>
      <c r="H44" s="287"/>
    </row>
    <row r="45" spans="1:12" ht="40.5" x14ac:dyDescent="0.4">
      <c r="A45" s="132"/>
      <c r="B45" s="133"/>
      <c r="C45" s="134" t="s">
        <v>37</v>
      </c>
      <c r="D45" s="134" t="s">
        <v>38</v>
      </c>
      <c r="E45" s="234" t="s">
        <v>39</v>
      </c>
      <c r="F45" s="234" t="s">
        <v>40</v>
      </c>
      <c r="G45" s="234" t="s">
        <v>41</v>
      </c>
      <c r="H45" s="235" t="s">
        <v>42</v>
      </c>
    </row>
    <row r="46" spans="1:12" ht="13.5" x14ac:dyDescent="0.4">
      <c r="A46" s="132"/>
      <c r="B46" s="135" t="s">
        <v>43</v>
      </c>
      <c r="C46" s="136" t="str">
        <f>'Financial tables'!E12</f>
        <v/>
      </c>
      <c r="D46" s="136" t="str">
        <f>'Financial tables'!F12</f>
        <v/>
      </c>
      <c r="E46" s="136" t="str">
        <f>'Financial tables'!G12</f>
        <v/>
      </c>
      <c r="F46" s="136" t="str">
        <f>'Financial tables'!H12</f>
        <v/>
      </c>
      <c r="G46" s="136" t="str">
        <f>'Financial tables'!I12</f>
        <v/>
      </c>
      <c r="H46" s="137" t="str">
        <f>'Financial tables'!J12</f>
        <v/>
      </c>
    </row>
    <row r="47" spans="1:12" ht="13.5" x14ac:dyDescent="0.4">
      <c r="A47" s="68">
        <v>1</v>
      </c>
      <c r="B47" s="13" t="s">
        <v>48</v>
      </c>
      <c r="C47" s="138" t="s">
        <v>49</v>
      </c>
      <c r="D47" s="139" t="s">
        <v>49</v>
      </c>
      <c r="E47" s="139" t="s">
        <v>49</v>
      </c>
      <c r="F47" s="139" t="s">
        <v>49</v>
      </c>
      <c r="G47" s="140" t="s">
        <v>49</v>
      </c>
      <c r="H47" s="141" t="s">
        <v>49</v>
      </c>
    </row>
    <row r="48" spans="1:12" x14ac:dyDescent="0.35">
      <c r="A48" s="142" t="s">
        <v>50</v>
      </c>
      <c r="B48" s="143" t="s">
        <v>51</v>
      </c>
      <c r="C48" s="162">
        <f>'Financial tables'!E14</f>
        <v>0</v>
      </c>
      <c r="D48" s="163">
        <f>'Financial tables'!F14</f>
        <v>0</v>
      </c>
      <c r="E48" s="218">
        <v>0</v>
      </c>
      <c r="F48" s="219">
        <v>0</v>
      </c>
      <c r="G48" s="219">
        <v>0</v>
      </c>
      <c r="H48" s="220">
        <v>0</v>
      </c>
      <c r="I48" s="241" t="s">
        <v>75</v>
      </c>
      <c r="J48" s="241" t="s">
        <v>52</v>
      </c>
      <c r="K48" s="241" t="s">
        <v>52</v>
      </c>
      <c r="L48" s="241" t="s">
        <v>50</v>
      </c>
    </row>
    <row r="49" spans="1:12" x14ac:dyDescent="0.35">
      <c r="A49" s="144" t="s">
        <v>53</v>
      </c>
      <c r="B49" s="145" t="s">
        <v>54</v>
      </c>
      <c r="C49" s="166">
        <f>'Financial tables'!E15</f>
        <v>0</v>
      </c>
      <c r="D49" s="167">
        <f>'Financial tables'!F15</f>
        <v>0</v>
      </c>
      <c r="E49" s="221">
        <v>0</v>
      </c>
      <c r="F49" s="222">
        <v>0</v>
      </c>
      <c r="G49" s="222">
        <v>0</v>
      </c>
      <c r="H49" s="223">
        <v>0</v>
      </c>
      <c r="I49" s="241" t="s">
        <v>75</v>
      </c>
      <c r="J49" s="241" t="s">
        <v>52</v>
      </c>
      <c r="K49" s="241" t="s">
        <v>55</v>
      </c>
      <c r="L49" s="241" t="s">
        <v>53</v>
      </c>
    </row>
    <row r="50" spans="1:12" x14ac:dyDescent="0.35">
      <c r="A50" s="144" t="s">
        <v>57</v>
      </c>
      <c r="B50" s="145" t="s">
        <v>58</v>
      </c>
      <c r="C50" s="166">
        <f>'Financial tables'!E16</f>
        <v>0</v>
      </c>
      <c r="D50" s="167">
        <f>'Financial tables'!F16</f>
        <v>0</v>
      </c>
      <c r="E50" s="221">
        <v>0</v>
      </c>
      <c r="F50" s="222">
        <v>0</v>
      </c>
      <c r="G50" s="222">
        <v>0</v>
      </c>
      <c r="H50" s="223">
        <v>0</v>
      </c>
      <c r="I50" s="241" t="s">
        <v>75</v>
      </c>
      <c r="J50" s="241" t="s">
        <v>52</v>
      </c>
      <c r="K50" s="241" t="s">
        <v>59</v>
      </c>
      <c r="L50" s="241" t="s">
        <v>57</v>
      </c>
    </row>
    <row r="51" spans="1:12" x14ac:dyDescent="0.35">
      <c r="A51" s="144" t="s">
        <v>67</v>
      </c>
      <c r="B51" s="145" t="s">
        <v>68</v>
      </c>
      <c r="C51" s="166">
        <f>'Financial tables'!E17</f>
        <v>0</v>
      </c>
      <c r="D51" s="167">
        <f>'Financial tables'!F17</f>
        <v>0</v>
      </c>
      <c r="E51" s="221">
        <v>0</v>
      </c>
      <c r="F51" s="222">
        <v>0</v>
      </c>
      <c r="G51" s="222">
        <v>0</v>
      </c>
      <c r="H51" s="223">
        <v>0</v>
      </c>
      <c r="I51" s="241" t="s">
        <v>75</v>
      </c>
      <c r="J51" s="241" t="s">
        <v>52</v>
      </c>
      <c r="K51" s="241" t="s">
        <v>69</v>
      </c>
      <c r="L51" s="241" t="s">
        <v>67</v>
      </c>
    </row>
    <row r="52" spans="1:12" x14ac:dyDescent="0.35">
      <c r="A52" s="144" t="s">
        <v>70</v>
      </c>
      <c r="B52" s="145" t="s">
        <v>71</v>
      </c>
      <c r="C52" s="166">
        <f>'Financial tables'!E18</f>
        <v>0</v>
      </c>
      <c r="D52" s="167">
        <f>'Financial tables'!F18</f>
        <v>0</v>
      </c>
      <c r="E52" s="221">
        <v>0</v>
      </c>
      <c r="F52" s="222">
        <v>0</v>
      </c>
      <c r="G52" s="222">
        <v>0</v>
      </c>
      <c r="H52" s="223">
        <v>0</v>
      </c>
      <c r="I52" s="241" t="s">
        <v>75</v>
      </c>
      <c r="J52" s="241" t="s">
        <v>52</v>
      </c>
      <c r="K52" s="241" t="s">
        <v>72</v>
      </c>
      <c r="L52" s="241" t="s">
        <v>70</v>
      </c>
    </row>
    <row r="53" spans="1:12" x14ac:dyDescent="0.35">
      <c r="A53" s="144" t="s">
        <v>73</v>
      </c>
      <c r="B53" s="145" t="s">
        <v>74</v>
      </c>
      <c r="C53" s="166">
        <f>'Financial tables'!E19</f>
        <v>0</v>
      </c>
      <c r="D53" s="167">
        <f>'Financial tables'!F19</f>
        <v>0</v>
      </c>
      <c r="E53" s="221">
        <v>0</v>
      </c>
      <c r="F53" s="222">
        <v>0</v>
      </c>
      <c r="G53" s="222">
        <v>0</v>
      </c>
      <c r="H53" s="223">
        <v>0</v>
      </c>
      <c r="I53" s="241" t="s">
        <v>75</v>
      </c>
      <c r="J53" s="241" t="s">
        <v>52</v>
      </c>
      <c r="K53" s="241" t="s">
        <v>75</v>
      </c>
      <c r="L53" s="241" t="s">
        <v>73</v>
      </c>
    </row>
    <row r="54" spans="1:12" x14ac:dyDescent="0.35">
      <c r="A54" s="144" t="s">
        <v>76</v>
      </c>
      <c r="B54" s="145" t="s">
        <v>77</v>
      </c>
      <c r="C54" s="166">
        <f>'Financial tables'!E20</f>
        <v>0</v>
      </c>
      <c r="D54" s="167">
        <f>'Financial tables'!F20</f>
        <v>0</v>
      </c>
      <c r="E54" s="221">
        <v>0</v>
      </c>
      <c r="F54" s="222">
        <v>0</v>
      </c>
      <c r="G54" s="222">
        <v>0</v>
      </c>
      <c r="H54" s="223">
        <v>0</v>
      </c>
      <c r="I54" s="241" t="s">
        <v>75</v>
      </c>
      <c r="J54" s="241" t="s">
        <v>52</v>
      </c>
      <c r="K54" s="241" t="s">
        <v>78</v>
      </c>
      <c r="L54" s="241" t="s">
        <v>76</v>
      </c>
    </row>
    <row r="55" spans="1:12" x14ac:dyDescent="0.35">
      <c r="A55" s="146" t="s">
        <v>79</v>
      </c>
      <c r="B55" s="147" t="s">
        <v>80</v>
      </c>
      <c r="C55" s="170">
        <f>'Financial tables'!E21</f>
        <v>0</v>
      </c>
      <c r="D55" s="171">
        <f>'Financial tables'!F21</f>
        <v>0</v>
      </c>
      <c r="E55" s="224">
        <v>0</v>
      </c>
      <c r="F55" s="225">
        <v>0</v>
      </c>
      <c r="G55" s="225">
        <v>0</v>
      </c>
      <c r="H55" s="226">
        <v>0</v>
      </c>
      <c r="I55" s="241" t="s">
        <v>75</v>
      </c>
      <c r="J55" s="241" t="s">
        <v>52</v>
      </c>
      <c r="K55" s="241" t="s">
        <v>81</v>
      </c>
      <c r="L55" s="241" t="s">
        <v>79</v>
      </c>
    </row>
    <row r="56" spans="1:12" ht="13.5" x14ac:dyDescent="0.4">
      <c r="A56" s="148" t="s">
        <v>82</v>
      </c>
      <c r="B56" s="149" t="s">
        <v>83</v>
      </c>
      <c r="C56" s="174">
        <f>'Financial tables'!E22</f>
        <v>0</v>
      </c>
      <c r="D56" s="175">
        <f>'Financial tables'!F22</f>
        <v>0</v>
      </c>
      <c r="E56" s="174">
        <f>SUM(E48:E55)</f>
        <v>0</v>
      </c>
      <c r="F56" s="227">
        <f t="shared" ref="F56" si="4">SUM(F48:F55)</f>
        <v>0</v>
      </c>
      <c r="G56" s="227">
        <f t="shared" ref="G56" si="5">SUM(G48:G55)</f>
        <v>0</v>
      </c>
      <c r="H56" s="175">
        <f t="shared" ref="H56" si="6">SUM(H48:H55)</f>
        <v>0</v>
      </c>
      <c r="I56" s="241" t="s">
        <v>75</v>
      </c>
      <c r="J56" s="241" t="s">
        <v>52</v>
      </c>
      <c r="K56" s="241" t="s">
        <v>84</v>
      </c>
      <c r="L56" s="241" t="s">
        <v>82</v>
      </c>
    </row>
    <row r="57" spans="1:12" x14ac:dyDescent="0.35">
      <c r="A57" s="150"/>
      <c r="B57" s="151"/>
      <c r="C57" s="152"/>
      <c r="D57" s="152"/>
      <c r="E57" s="152"/>
      <c r="F57" s="152"/>
      <c r="G57" s="152"/>
      <c r="H57" s="153"/>
    </row>
    <row r="58" spans="1:12" x14ac:dyDescent="0.35">
      <c r="A58" s="154">
        <v>2</v>
      </c>
      <c r="B58" s="155" t="s">
        <v>211</v>
      </c>
      <c r="C58" s="177">
        <f>'Financial tables'!E27</f>
        <v>0</v>
      </c>
      <c r="D58" s="178">
        <f>'Financial tables'!F27</f>
        <v>0</v>
      </c>
      <c r="E58" s="228">
        <v>0</v>
      </c>
      <c r="F58" s="229">
        <v>0</v>
      </c>
      <c r="G58" s="229">
        <v>0</v>
      </c>
      <c r="H58" s="230">
        <v>0</v>
      </c>
      <c r="I58" s="241" t="s">
        <v>75</v>
      </c>
      <c r="J58" s="241" t="s">
        <v>55</v>
      </c>
      <c r="K58" s="241" t="s">
        <v>113</v>
      </c>
      <c r="L58" s="241" t="s">
        <v>131</v>
      </c>
    </row>
    <row r="59" spans="1:12" x14ac:dyDescent="0.35">
      <c r="A59" s="150"/>
      <c r="B59" s="151"/>
      <c r="C59" s="156"/>
      <c r="D59" s="156"/>
      <c r="E59" s="156"/>
      <c r="F59" s="156"/>
      <c r="G59" s="156"/>
      <c r="H59" s="157"/>
    </row>
    <row r="60" spans="1:12" ht="13.5" x14ac:dyDescent="0.4">
      <c r="A60" s="158">
        <v>3</v>
      </c>
      <c r="B60" s="159" t="s">
        <v>93</v>
      </c>
      <c r="C60" s="119" t="s">
        <v>94</v>
      </c>
      <c r="D60" s="119" t="s">
        <v>94</v>
      </c>
      <c r="E60" s="119" t="s">
        <v>94</v>
      </c>
      <c r="F60" s="119" t="s">
        <v>94</v>
      </c>
      <c r="G60" s="119" t="s">
        <v>94</v>
      </c>
      <c r="H60" s="120" t="s">
        <v>94</v>
      </c>
    </row>
    <row r="61" spans="1:12" x14ac:dyDescent="0.35">
      <c r="A61" s="160" t="s">
        <v>133</v>
      </c>
      <c r="B61" s="161" t="s">
        <v>95</v>
      </c>
      <c r="C61" s="162">
        <f>'Financial tables'!E34</f>
        <v>0</v>
      </c>
      <c r="D61" s="163">
        <f>'Financial tables'!F34</f>
        <v>0</v>
      </c>
      <c r="E61" s="218">
        <v>0</v>
      </c>
      <c r="F61" s="219">
        <v>0</v>
      </c>
      <c r="G61" s="219">
        <v>0</v>
      </c>
      <c r="H61" s="220">
        <v>0</v>
      </c>
      <c r="I61" s="241" t="s">
        <v>75</v>
      </c>
      <c r="J61" s="241" t="s">
        <v>59</v>
      </c>
      <c r="K61" s="241" t="s">
        <v>52</v>
      </c>
      <c r="L61" s="241" t="s">
        <v>133</v>
      </c>
    </row>
    <row r="62" spans="1:12" x14ac:dyDescent="0.35">
      <c r="A62" s="164" t="s">
        <v>135</v>
      </c>
      <c r="B62" s="165" t="s">
        <v>212</v>
      </c>
      <c r="C62" s="166">
        <f>'Financial tables'!E35</f>
        <v>0</v>
      </c>
      <c r="D62" s="167">
        <f>'Financial tables'!F35</f>
        <v>0</v>
      </c>
      <c r="E62" s="221">
        <v>0</v>
      </c>
      <c r="F62" s="222">
        <v>0</v>
      </c>
      <c r="G62" s="222">
        <v>0</v>
      </c>
      <c r="H62" s="223">
        <v>0</v>
      </c>
      <c r="I62" s="241" t="s">
        <v>75</v>
      </c>
      <c r="J62" s="241" t="s">
        <v>59</v>
      </c>
      <c r="K62" s="241" t="s">
        <v>55</v>
      </c>
      <c r="L62" s="241" t="s">
        <v>135</v>
      </c>
    </row>
    <row r="63" spans="1:12" x14ac:dyDescent="0.35">
      <c r="A63" s="164" t="s">
        <v>137</v>
      </c>
      <c r="B63" s="165" t="s">
        <v>213</v>
      </c>
      <c r="C63" s="166">
        <f>'Financial tables'!E36</f>
        <v>0</v>
      </c>
      <c r="D63" s="167">
        <f>'Financial tables'!F36</f>
        <v>0</v>
      </c>
      <c r="E63" s="221">
        <v>0</v>
      </c>
      <c r="F63" s="222">
        <v>0</v>
      </c>
      <c r="G63" s="222">
        <v>0</v>
      </c>
      <c r="H63" s="223">
        <v>0</v>
      </c>
      <c r="I63" s="241" t="s">
        <v>75</v>
      </c>
      <c r="J63" s="241" t="s">
        <v>59</v>
      </c>
      <c r="K63" s="241" t="s">
        <v>59</v>
      </c>
      <c r="L63" s="241" t="s">
        <v>137</v>
      </c>
    </row>
    <row r="64" spans="1:12" x14ac:dyDescent="0.35">
      <c r="A64" s="164" t="s">
        <v>139</v>
      </c>
      <c r="B64" s="165" t="s">
        <v>98</v>
      </c>
      <c r="C64" s="166">
        <f>'Financial tables'!E37</f>
        <v>0</v>
      </c>
      <c r="D64" s="167">
        <f>'Financial tables'!F37</f>
        <v>0</v>
      </c>
      <c r="E64" s="221">
        <v>0</v>
      </c>
      <c r="F64" s="222">
        <v>0</v>
      </c>
      <c r="G64" s="222">
        <v>0</v>
      </c>
      <c r="H64" s="223">
        <v>0</v>
      </c>
      <c r="I64" s="241" t="s">
        <v>75</v>
      </c>
      <c r="J64" s="241" t="s">
        <v>59</v>
      </c>
      <c r="K64" s="241" t="s">
        <v>69</v>
      </c>
      <c r="L64" s="241" t="s">
        <v>139</v>
      </c>
    </row>
    <row r="65" spans="1:12" x14ac:dyDescent="0.35">
      <c r="A65" s="168" t="s">
        <v>141</v>
      </c>
      <c r="B65" s="169" t="s">
        <v>99</v>
      </c>
      <c r="C65" s="170">
        <f>'Financial tables'!E38</f>
        <v>0</v>
      </c>
      <c r="D65" s="171">
        <f>'Financial tables'!F38</f>
        <v>0</v>
      </c>
      <c r="E65" s="224">
        <v>0</v>
      </c>
      <c r="F65" s="225">
        <v>0</v>
      </c>
      <c r="G65" s="225">
        <v>0</v>
      </c>
      <c r="H65" s="226">
        <v>0</v>
      </c>
      <c r="I65" s="241" t="s">
        <v>75</v>
      </c>
      <c r="J65" s="241" t="s">
        <v>59</v>
      </c>
      <c r="K65" s="241" t="s">
        <v>72</v>
      </c>
      <c r="L65" s="241" t="s">
        <v>141</v>
      </c>
    </row>
    <row r="66" spans="1:12" ht="13.5" x14ac:dyDescent="0.4">
      <c r="A66" s="172" t="s">
        <v>143</v>
      </c>
      <c r="B66" s="173" t="s">
        <v>214</v>
      </c>
      <c r="C66" s="174">
        <f>'Financial tables'!E39</f>
        <v>0</v>
      </c>
      <c r="D66" s="175">
        <f>'Financial tables'!F39</f>
        <v>0</v>
      </c>
      <c r="E66" s="174">
        <f>SUM(E61:E65)</f>
        <v>0</v>
      </c>
      <c r="F66" s="227">
        <f t="shared" ref="F66" si="7">SUM(F61:F65)</f>
        <v>0</v>
      </c>
      <c r="G66" s="227">
        <f t="shared" ref="G66" si="8">SUM(G61:G65)</f>
        <v>0</v>
      </c>
      <c r="H66" s="175">
        <f t="shared" ref="H66" si="9">SUM(H61:H65)</f>
        <v>0</v>
      </c>
      <c r="I66" s="241" t="s">
        <v>75</v>
      </c>
      <c r="J66" s="241" t="s">
        <v>59</v>
      </c>
      <c r="K66" s="241" t="s">
        <v>75</v>
      </c>
      <c r="L66" s="241" t="s">
        <v>143</v>
      </c>
    </row>
    <row r="67" spans="1:12" x14ac:dyDescent="0.35">
      <c r="A67" s="150"/>
      <c r="B67" s="151"/>
      <c r="C67" s="156"/>
      <c r="D67" s="156"/>
      <c r="E67" s="156"/>
      <c r="F67" s="156"/>
      <c r="G67" s="156"/>
      <c r="H67" s="157"/>
    </row>
    <row r="68" spans="1:12" ht="13.5" x14ac:dyDescent="0.4">
      <c r="A68" s="158">
        <v>4</v>
      </c>
      <c r="B68" s="159" t="s">
        <v>101</v>
      </c>
      <c r="C68" s="119" t="s">
        <v>94</v>
      </c>
      <c r="D68" s="119" t="s">
        <v>94</v>
      </c>
      <c r="E68" s="119" t="s">
        <v>94</v>
      </c>
      <c r="F68" s="119" t="s">
        <v>94</v>
      </c>
      <c r="G68" s="119" t="s">
        <v>94</v>
      </c>
      <c r="H68" s="120" t="s">
        <v>94</v>
      </c>
    </row>
    <row r="69" spans="1:12" x14ac:dyDescent="0.35">
      <c r="A69" s="160" t="s">
        <v>145</v>
      </c>
      <c r="B69" s="161" t="s">
        <v>102</v>
      </c>
      <c r="C69" s="162">
        <f>'Financial tables'!E42</f>
        <v>0</v>
      </c>
      <c r="D69" s="163">
        <f>'Financial tables'!F42</f>
        <v>0</v>
      </c>
      <c r="E69" s="218">
        <v>0</v>
      </c>
      <c r="F69" s="219">
        <v>0</v>
      </c>
      <c r="G69" s="219">
        <v>0</v>
      </c>
      <c r="H69" s="220">
        <v>0</v>
      </c>
      <c r="I69" s="241" t="s">
        <v>75</v>
      </c>
      <c r="J69" s="241" t="s">
        <v>69</v>
      </c>
      <c r="K69" s="241" t="s">
        <v>52</v>
      </c>
      <c r="L69" s="241" t="s">
        <v>145</v>
      </c>
    </row>
    <row r="70" spans="1:12" x14ac:dyDescent="0.35">
      <c r="A70" s="164" t="s">
        <v>147</v>
      </c>
      <c r="B70" s="165" t="s">
        <v>103</v>
      </c>
      <c r="C70" s="166">
        <f>'Financial tables'!E43</f>
        <v>0</v>
      </c>
      <c r="D70" s="167">
        <f>'Financial tables'!F43</f>
        <v>0</v>
      </c>
      <c r="E70" s="221">
        <v>0</v>
      </c>
      <c r="F70" s="222">
        <v>0</v>
      </c>
      <c r="G70" s="222">
        <v>0</v>
      </c>
      <c r="H70" s="223">
        <v>0</v>
      </c>
      <c r="I70" s="241" t="s">
        <v>75</v>
      </c>
      <c r="J70" s="241" t="s">
        <v>69</v>
      </c>
      <c r="K70" s="241" t="s">
        <v>55</v>
      </c>
      <c r="L70" s="241" t="s">
        <v>147</v>
      </c>
    </row>
    <row r="71" spans="1:12" x14ac:dyDescent="0.35">
      <c r="A71" s="164" t="s">
        <v>149</v>
      </c>
      <c r="B71" s="165" t="s">
        <v>104</v>
      </c>
      <c r="C71" s="166">
        <f>'Financial tables'!E44</f>
        <v>0</v>
      </c>
      <c r="D71" s="167">
        <f>'Financial tables'!F44</f>
        <v>0</v>
      </c>
      <c r="E71" s="221">
        <v>0</v>
      </c>
      <c r="F71" s="222">
        <v>0</v>
      </c>
      <c r="G71" s="222">
        <v>0</v>
      </c>
      <c r="H71" s="223">
        <v>0</v>
      </c>
      <c r="I71" s="241" t="s">
        <v>75</v>
      </c>
      <c r="J71" s="241" t="s">
        <v>69</v>
      </c>
      <c r="K71" s="241" t="s">
        <v>59</v>
      </c>
      <c r="L71" s="241" t="s">
        <v>149</v>
      </c>
    </row>
    <row r="72" spans="1:12" x14ac:dyDescent="0.35">
      <c r="A72" s="164" t="s">
        <v>151</v>
      </c>
      <c r="B72" s="165" t="s">
        <v>106</v>
      </c>
      <c r="C72" s="166">
        <f>'Financial tables'!E45</f>
        <v>0</v>
      </c>
      <c r="D72" s="167">
        <f>'Financial tables'!F45</f>
        <v>0</v>
      </c>
      <c r="E72" s="221">
        <v>0</v>
      </c>
      <c r="F72" s="222">
        <v>0</v>
      </c>
      <c r="G72" s="222">
        <v>0</v>
      </c>
      <c r="H72" s="223">
        <v>0</v>
      </c>
      <c r="I72" s="241" t="s">
        <v>75</v>
      </c>
      <c r="J72" s="241" t="s">
        <v>69</v>
      </c>
      <c r="K72" s="241" t="s">
        <v>69</v>
      </c>
      <c r="L72" s="241" t="s">
        <v>151</v>
      </c>
    </row>
    <row r="73" spans="1:12" x14ac:dyDescent="0.35">
      <c r="A73" s="164" t="s">
        <v>153</v>
      </c>
      <c r="B73" s="165" t="s">
        <v>108</v>
      </c>
      <c r="C73" s="166">
        <f>'Financial tables'!E46</f>
        <v>0</v>
      </c>
      <c r="D73" s="167">
        <f>'Financial tables'!F46</f>
        <v>0</v>
      </c>
      <c r="E73" s="221">
        <v>0</v>
      </c>
      <c r="F73" s="222">
        <v>0</v>
      </c>
      <c r="G73" s="222">
        <v>0</v>
      </c>
      <c r="H73" s="223">
        <v>0</v>
      </c>
      <c r="I73" s="241" t="s">
        <v>75</v>
      </c>
      <c r="J73" s="241" t="s">
        <v>69</v>
      </c>
      <c r="K73" s="241" t="s">
        <v>72</v>
      </c>
      <c r="L73" s="241" t="s">
        <v>153</v>
      </c>
    </row>
    <row r="74" spans="1:12" x14ac:dyDescent="0.35">
      <c r="A74" s="168" t="s">
        <v>155</v>
      </c>
      <c r="B74" s="169" t="s">
        <v>110</v>
      </c>
      <c r="C74" s="170">
        <f>'Financial tables'!E47</f>
        <v>0</v>
      </c>
      <c r="D74" s="171">
        <f>'Financial tables'!F47</f>
        <v>0</v>
      </c>
      <c r="E74" s="224">
        <v>0</v>
      </c>
      <c r="F74" s="225">
        <v>0</v>
      </c>
      <c r="G74" s="225">
        <v>0</v>
      </c>
      <c r="H74" s="226">
        <v>0</v>
      </c>
      <c r="I74" s="241" t="s">
        <v>75</v>
      </c>
      <c r="J74" s="241" t="s">
        <v>69</v>
      </c>
      <c r="K74" s="241" t="s">
        <v>75</v>
      </c>
      <c r="L74" s="241" t="s">
        <v>155</v>
      </c>
    </row>
    <row r="75" spans="1:12" ht="13.5" x14ac:dyDescent="0.4">
      <c r="A75" s="172" t="s">
        <v>157</v>
      </c>
      <c r="B75" s="173" t="s">
        <v>215</v>
      </c>
      <c r="C75" s="174">
        <f>'Financial tables'!E48</f>
        <v>0</v>
      </c>
      <c r="D75" s="175">
        <f>'Financial tables'!F48</f>
        <v>0</v>
      </c>
      <c r="E75" s="174">
        <f>SUM(E69:E74)</f>
        <v>0</v>
      </c>
      <c r="F75" s="227">
        <f t="shared" ref="F75" si="10">SUM(F69:F74)</f>
        <v>0</v>
      </c>
      <c r="G75" s="227">
        <f t="shared" ref="G75" si="11">SUM(G69:G74)</f>
        <v>0</v>
      </c>
      <c r="H75" s="175">
        <f t="shared" ref="H75" si="12">SUM(H69:H74)</f>
        <v>0</v>
      </c>
      <c r="I75" s="241" t="s">
        <v>75</v>
      </c>
      <c r="J75" s="241" t="s">
        <v>69</v>
      </c>
      <c r="K75" s="241" t="s">
        <v>78</v>
      </c>
      <c r="L75" s="241" t="s">
        <v>157</v>
      </c>
    </row>
    <row r="76" spans="1:12" x14ac:dyDescent="0.35">
      <c r="A76" s="150"/>
      <c r="B76" s="151"/>
      <c r="C76" s="152"/>
      <c r="D76" s="152"/>
      <c r="E76" s="152"/>
      <c r="F76" s="152"/>
      <c r="G76" s="152"/>
      <c r="H76" s="153"/>
    </row>
    <row r="77" spans="1:12" x14ac:dyDescent="0.35">
      <c r="A77" s="154">
        <v>5</v>
      </c>
      <c r="B77" s="176" t="s">
        <v>115</v>
      </c>
      <c r="C77" s="177">
        <f>'Financial tables'!E52</f>
        <v>0</v>
      </c>
      <c r="D77" s="178">
        <f>'Financial tables'!F52</f>
        <v>0</v>
      </c>
      <c r="E77" s="228">
        <v>0</v>
      </c>
      <c r="F77" s="229">
        <v>0</v>
      </c>
      <c r="G77" s="229">
        <v>0</v>
      </c>
      <c r="H77" s="230">
        <v>0</v>
      </c>
      <c r="I77" s="241" t="s">
        <v>75</v>
      </c>
      <c r="J77" s="241" t="s">
        <v>72</v>
      </c>
      <c r="K77" s="241" t="s">
        <v>113</v>
      </c>
      <c r="L77" s="241" t="s">
        <v>118</v>
      </c>
    </row>
    <row r="78" spans="1:12" x14ac:dyDescent="0.35">
      <c r="A78" s="150"/>
      <c r="B78" s="151"/>
      <c r="C78" s="152"/>
      <c r="D78" s="152"/>
      <c r="E78" s="179"/>
      <c r="F78" s="179"/>
      <c r="G78" s="179"/>
      <c r="H78" s="180"/>
    </row>
    <row r="79" spans="1:12" ht="13.5" x14ac:dyDescent="0.4">
      <c r="A79" s="172">
        <v>6</v>
      </c>
      <c r="B79" s="181" t="s">
        <v>216</v>
      </c>
      <c r="C79" s="174">
        <f>'Financial tables'!E54</f>
        <v>0</v>
      </c>
      <c r="D79" s="175">
        <f>'Financial tables'!F54</f>
        <v>0</v>
      </c>
      <c r="E79" s="231">
        <f>E66-E75+E77</f>
        <v>0</v>
      </c>
      <c r="F79" s="232">
        <f t="shared" ref="F79:H79" si="13">F66-F75+F77</f>
        <v>0</v>
      </c>
      <c r="G79" s="232">
        <f t="shared" si="13"/>
        <v>0</v>
      </c>
      <c r="H79" s="233">
        <f t="shared" si="13"/>
        <v>0</v>
      </c>
      <c r="I79" s="241" t="s">
        <v>75</v>
      </c>
      <c r="J79" s="241" t="s">
        <v>75</v>
      </c>
      <c r="K79" s="241" t="s">
        <v>113</v>
      </c>
      <c r="L79" s="241" t="s">
        <v>120</v>
      </c>
    </row>
    <row r="80" spans="1:12" x14ac:dyDescent="0.35">
      <c r="A80" s="150"/>
      <c r="B80" s="151"/>
      <c r="C80" s="152"/>
      <c r="D80" s="152"/>
      <c r="E80" s="179"/>
      <c r="F80" s="179"/>
      <c r="G80" s="179"/>
      <c r="H80" s="180"/>
    </row>
    <row r="81" spans="1:12" x14ac:dyDescent="0.35">
      <c r="A81" s="182">
        <v>7</v>
      </c>
      <c r="B81" s="176" t="s">
        <v>217</v>
      </c>
      <c r="C81" s="177">
        <f>'Financial tables'!E79</f>
        <v>0</v>
      </c>
      <c r="D81" s="178">
        <f>'Financial tables'!F79</f>
        <v>0</v>
      </c>
      <c r="E81" s="228">
        <v>0</v>
      </c>
      <c r="F81" s="229">
        <v>0</v>
      </c>
      <c r="G81" s="229">
        <v>0</v>
      </c>
      <c r="H81" s="230">
        <v>0</v>
      </c>
      <c r="I81" s="241" t="s">
        <v>75</v>
      </c>
      <c r="J81" s="241" t="s">
        <v>78</v>
      </c>
      <c r="K81" s="241" t="s">
        <v>113</v>
      </c>
      <c r="L81" s="241" t="s">
        <v>122</v>
      </c>
    </row>
  </sheetData>
  <mergeCells count="2">
    <mergeCell ref="D5:H5"/>
    <mergeCell ref="D44:H44"/>
  </mergeCells>
  <conditionalFormatting sqref="A3">
    <cfRule type="cellIs" dxfId="17" priority="1" operator="equal">
      <formula>"No Name or UKPRN Provided - See 'Financial Tables'"</formula>
    </cfRule>
  </conditionalFormatting>
  <conditionalFormatting sqref="B13">
    <cfRule type="expression" dxfId="16" priority="8">
      <formula>UPPER(teachOutOnly)="YES"</formula>
    </cfRule>
  </conditionalFormatting>
  <conditionalFormatting sqref="B52">
    <cfRule type="expression" dxfId="15" priority="4">
      <formula>UPPER(teachOutOnly)="YES"</formula>
    </cfRule>
  </conditionalFormatting>
  <conditionalFormatting sqref="C9:H17 C19:H19 C22:H27 C30:H36 C38:H38 C40:H40 C42:H42 C48:H56 C58:H58 C61:H66 C69:H75 C77:H77 C79:H79 C81:H81">
    <cfRule type="cellIs" dxfId="14" priority="2" operator="equal">
      <formula>0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73"/>
  <sheetViews>
    <sheetView workbookViewId="0"/>
  </sheetViews>
  <sheetFormatPr defaultColWidth="9.25" defaultRowHeight="13.15" x14ac:dyDescent="0.35"/>
  <cols>
    <col min="1" max="1" width="5" style="130" customWidth="1"/>
    <col min="2" max="2" width="64" style="130" customWidth="1"/>
    <col min="3" max="3" width="28.75" style="130" customWidth="1"/>
    <col min="4" max="4" width="26.125" style="130" customWidth="1"/>
    <col min="5" max="5" width="9.25" style="130" customWidth="1"/>
    <col min="6" max="6" width="15.375" style="130" hidden="1" customWidth="1"/>
    <col min="7" max="7" width="9.25" style="130" hidden="1" customWidth="1"/>
    <col min="8" max="8" width="7.75" style="210" hidden="1" customWidth="1"/>
    <col min="9" max="13" width="9.25" style="130" hidden="1" customWidth="1"/>
    <col min="14" max="14" width="10.75" style="130" hidden="1" customWidth="1"/>
    <col min="15" max="15" width="10.875" style="130" hidden="1" customWidth="1"/>
    <col min="16" max="24" width="9.25" style="130" customWidth="1"/>
    <col min="25" max="16384" width="9.25" style="130"/>
  </cols>
  <sheetData>
    <row r="1" spans="1:19" ht="20.65" x14ac:dyDescent="0.6">
      <c r="A1" s="197" t="s">
        <v>219</v>
      </c>
      <c r="G1" s="198"/>
      <c r="H1" s="207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</row>
    <row r="2" spans="1:19" x14ac:dyDescent="0.35">
      <c r="G2" s="198"/>
      <c r="H2" s="207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</row>
    <row r="3" spans="1:19" ht="15" x14ac:dyDescent="0.4">
      <c r="A3" s="1" t="str">
        <f>IF(OR(ISBLANK('Financial tables'!C3), ISBLANK('Financial tables'!C4)), "No Name or UKPRN Provided - See 'Financial tables'", _xlfn.CONCAT('Financial tables'!C3:G3," (",'Financial tables'!C4:G4,")"))</f>
        <v>No Name or UKPRN Provided - See 'Financial tables'</v>
      </c>
      <c r="G3" s="198"/>
      <c r="H3" s="207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</row>
    <row r="4" spans="1:19" x14ac:dyDescent="0.35">
      <c r="G4" s="198"/>
      <c r="H4" s="207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</row>
    <row r="5" spans="1:19" ht="22.5" customHeight="1" x14ac:dyDescent="0.35">
      <c r="A5" s="282" t="str">
        <f ca="1">IF(AND(val_failed=0,val_warning=0),"Your workbook has passed all validations.",IF(val_failed&lt;&gt;0,IF(val_warning&lt;&gt;0,"Your workbook has failed "&amp;val_failed&amp;" validation check(s) and "&amp;val_warning&amp;" validation warning(s). Please see details below and amend where necessary.","Your workbook has failed "&amp;val_failed&amp;" validation check(s). Please see details below and amend where necessary."),"Your workbook has "&amp;val_warning&amp;" validation warning(s). Please see details below and amend where necessary."))</f>
        <v>Your workbook has failed 5 validation check(s) and 5 validation warning(s). Please see details below and amend where necessary.</v>
      </c>
      <c r="B5" s="283"/>
      <c r="C5" s="283"/>
      <c r="D5" s="284"/>
      <c r="E5" s="196"/>
      <c r="F5" s="196"/>
      <c r="G5" s="198"/>
      <c r="H5" s="207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</row>
    <row r="6" spans="1:19" ht="13.5" x14ac:dyDescent="0.4">
      <c r="B6" s="199"/>
      <c r="G6" s="198"/>
      <c r="H6" s="20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</row>
    <row r="7" spans="1:19" ht="15" x14ac:dyDescent="0.4">
      <c r="A7" s="4" t="s">
        <v>258</v>
      </c>
      <c r="B7" s="191"/>
      <c r="C7" s="191"/>
      <c r="D7" s="192"/>
      <c r="G7" s="198"/>
      <c r="H7" s="207">
        <f ca="1">SUM(H10:H57)</f>
        <v>5</v>
      </c>
      <c r="I7" s="198" t="s">
        <v>220</v>
      </c>
      <c r="J7" s="198"/>
      <c r="K7" s="198"/>
      <c r="L7" s="198"/>
      <c r="M7" s="198"/>
      <c r="N7" s="198"/>
      <c r="O7" s="198"/>
      <c r="P7" s="198"/>
      <c r="Q7" s="198"/>
      <c r="R7" s="198"/>
      <c r="S7" s="198"/>
    </row>
    <row r="8" spans="1:19" x14ac:dyDescent="0.35">
      <c r="A8" s="193"/>
      <c r="B8" s="195"/>
      <c r="C8" s="195"/>
      <c r="D8" s="194"/>
      <c r="G8" s="198"/>
      <c r="H8" s="207">
        <f ca="1">SUM(I10:I57)</f>
        <v>5</v>
      </c>
      <c r="I8" s="198" t="s">
        <v>221</v>
      </c>
      <c r="J8" s="198"/>
      <c r="K8" s="198"/>
      <c r="L8" s="198"/>
      <c r="M8" s="198"/>
      <c r="N8" s="198"/>
      <c r="O8" s="238" t="s">
        <v>222</v>
      </c>
      <c r="P8" s="198"/>
      <c r="Q8" s="198"/>
      <c r="R8" s="198"/>
      <c r="S8" s="198"/>
    </row>
    <row r="9" spans="1:19" x14ac:dyDescent="0.35">
      <c r="A9" s="288">
        <v>1</v>
      </c>
      <c r="B9" s="290" t="s">
        <v>262</v>
      </c>
      <c r="C9" s="291"/>
      <c r="D9" s="294" t="str">
        <f>IF(OR(ISBLANK('Financial tables'!C3),ISBLANK('Financial tables'!C4)),"Validation failed", "Validation passed")</f>
        <v>Validation failed</v>
      </c>
      <c r="G9" s="198"/>
      <c r="H9" s="207"/>
      <c r="I9" s="198"/>
      <c r="J9" s="198"/>
      <c r="K9" s="198"/>
      <c r="L9" s="198"/>
      <c r="M9" s="198"/>
      <c r="N9" s="198"/>
      <c r="O9" s="239" t="s">
        <v>223</v>
      </c>
      <c r="P9" s="198"/>
      <c r="Q9" s="198"/>
      <c r="R9" s="198"/>
      <c r="S9" s="198"/>
    </row>
    <row r="10" spans="1:19" x14ac:dyDescent="0.35">
      <c r="A10" s="289"/>
      <c r="B10" s="292"/>
      <c r="C10" s="293"/>
      <c r="D10" s="295"/>
      <c r="G10" s="198"/>
      <c r="H10" s="207">
        <f>IF(D9="Validation failed",1,IF(D9="Validation warning","a",0))</f>
        <v>1</v>
      </c>
      <c r="I10" s="198">
        <f>IF(H10="a",1,0)</f>
        <v>0</v>
      </c>
      <c r="J10" s="198"/>
      <c r="K10" s="198"/>
      <c r="L10" s="198"/>
      <c r="M10" s="198"/>
      <c r="N10" s="198"/>
      <c r="O10" s="198"/>
      <c r="P10" s="198"/>
      <c r="Q10" s="198"/>
      <c r="R10" s="198"/>
      <c r="S10" s="198"/>
    </row>
    <row r="11" spans="1:19" x14ac:dyDescent="0.35">
      <c r="A11" s="288">
        <v>2</v>
      </c>
      <c r="B11" s="290" t="s">
        <v>264</v>
      </c>
      <c r="C11" s="291"/>
      <c r="D11" s="294" t="str">
        <f>IF(ISBLANK('Financial tables'!C8),"Validation failed", "Validation passed")</f>
        <v>Validation failed</v>
      </c>
      <c r="G11" s="198"/>
      <c r="H11" s="207"/>
      <c r="I11" s="198"/>
      <c r="J11" s="198"/>
      <c r="K11" s="198"/>
      <c r="L11" s="198"/>
      <c r="M11" s="198"/>
      <c r="N11" s="198"/>
      <c r="O11" s="239" t="s">
        <v>224</v>
      </c>
      <c r="P11" s="198"/>
      <c r="Q11" s="198"/>
      <c r="R11" s="198"/>
      <c r="S11" s="198"/>
    </row>
    <row r="12" spans="1:19" x14ac:dyDescent="0.35">
      <c r="A12" s="289"/>
      <c r="B12" s="292"/>
      <c r="C12" s="293"/>
      <c r="D12" s="295"/>
      <c r="G12" s="198"/>
      <c r="H12" s="207">
        <f>IF(D11="Validation failed",1,IF(D11="Validation warning","a",0))</f>
        <v>1</v>
      </c>
      <c r="I12" s="198">
        <f>IF(H12="a",1,0)</f>
        <v>0</v>
      </c>
      <c r="J12" s="198"/>
      <c r="K12" s="198"/>
      <c r="L12" s="198"/>
      <c r="M12" s="198"/>
      <c r="N12" s="198"/>
      <c r="O12" s="198"/>
      <c r="P12" s="198"/>
      <c r="Q12" s="198"/>
      <c r="R12" s="198"/>
      <c r="S12" s="198"/>
    </row>
    <row r="13" spans="1:19" x14ac:dyDescent="0.35">
      <c r="A13" s="288">
        <v>3</v>
      </c>
      <c r="B13" s="290" t="s">
        <v>263</v>
      </c>
      <c r="C13" s="291"/>
      <c r="D13" s="294" t="str">
        <f ca="1">IF('Financial tables'!C8 &lt; TODAY(), "Validation passed", "Validation failed")</f>
        <v>Validation passed</v>
      </c>
      <c r="G13" s="198"/>
      <c r="H13" s="207"/>
      <c r="I13" s="198"/>
      <c r="J13" s="198"/>
      <c r="K13" s="198"/>
      <c r="L13" s="198"/>
      <c r="M13" s="198"/>
      <c r="N13" s="198"/>
      <c r="O13" s="239" t="s">
        <v>225</v>
      </c>
      <c r="P13" s="198"/>
      <c r="Q13" s="198"/>
      <c r="R13" s="198"/>
      <c r="S13" s="198"/>
    </row>
    <row r="14" spans="1:19" x14ac:dyDescent="0.35">
      <c r="A14" s="289"/>
      <c r="B14" s="292"/>
      <c r="C14" s="293"/>
      <c r="D14" s="295"/>
      <c r="G14" s="198"/>
      <c r="H14" s="207">
        <f ca="1">IF(D13="Validation failed",1,IF(D13="Validation warning","a",0))</f>
        <v>0</v>
      </c>
      <c r="I14" s="198">
        <f ca="1">IF(H14="a",1,0)</f>
        <v>0</v>
      </c>
      <c r="J14" s="198"/>
      <c r="K14" s="198"/>
      <c r="L14" s="198" t="s">
        <v>226</v>
      </c>
      <c r="M14" s="198"/>
      <c r="N14" s="198"/>
      <c r="O14" s="198"/>
      <c r="P14" s="198"/>
      <c r="Q14" s="198"/>
      <c r="R14" s="198"/>
      <c r="S14" s="198"/>
    </row>
    <row r="15" spans="1:19" x14ac:dyDescent="0.35">
      <c r="A15" s="288">
        <v>4</v>
      </c>
      <c r="B15" s="330" t="s">
        <v>227</v>
      </c>
      <c r="C15" s="331"/>
      <c r="D15" s="294" t="str">
        <f>F15</f>
        <v>Validation failed</v>
      </c>
      <c r="F15" s="130" t="str">
        <f>IF(C16="Confirm data in £s","Validation passed",IF(OR('Financial tables'!O17&lt;2000,'Financial tables'!P17&lt;2000,'Financial tables'!Q17&lt;2000,'Financial tables'!R17&lt;2000,'Financial tables'!S17&lt;2000,'Financial tables'!T17&lt;2000,'Financial tables'!U17&lt;2000,'Financial tables'!V17&lt;2000),"Validation failed", "Validation passed"))</f>
        <v>Validation failed</v>
      </c>
      <c r="G15" s="198"/>
      <c r="H15" s="207"/>
      <c r="I15" s="198"/>
      <c r="J15" s="198"/>
      <c r="K15" s="198"/>
      <c r="L15" s="198">
        <v>1</v>
      </c>
      <c r="M15" s="198"/>
      <c r="N15" s="198"/>
      <c r="O15" s="239" t="s">
        <v>228</v>
      </c>
      <c r="P15" s="198"/>
      <c r="Q15" s="198"/>
      <c r="R15" s="198"/>
      <c r="S15" s="198"/>
    </row>
    <row r="16" spans="1:19" ht="13.5" x14ac:dyDescent="0.35">
      <c r="A16" s="289"/>
      <c r="B16" s="206" t="s">
        <v>229</v>
      </c>
      <c r="C16" s="205"/>
      <c r="D16" s="295"/>
      <c r="G16" s="198"/>
      <c r="H16" s="207">
        <f>IF(D15="Validation failed",1,IF(D15="Validation warning","a",0))</f>
        <v>1</v>
      </c>
      <c r="I16" s="198">
        <f>IF(H16="a",1,0)</f>
        <v>0</v>
      </c>
      <c r="J16" s="198"/>
      <c r="K16" s="198"/>
      <c r="L16" s="198">
        <v>2</v>
      </c>
      <c r="M16" s="198"/>
      <c r="N16" s="198"/>
      <c r="O16" s="198"/>
      <c r="P16" s="198"/>
      <c r="Q16" s="198"/>
      <c r="R16" s="198"/>
      <c r="S16" s="198"/>
    </row>
    <row r="17" spans="1:19" x14ac:dyDescent="0.35">
      <c r="G17" s="198"/>
      <c r="H17" s="207"/>
      <c r="I17" s="198"/>
      <c r="J17" s="198"/>
      <c r="K17" s="198"/>
      <c r="L17" s="198">
        <v>3</v>
      </c>
      <c r="M17" s="198"/>
      <c r="N17" s="198"/>
      <c r="O17" s="198"/>
      <c r="P17" s="198"/>
      <c r="Q17" s="198"/>
      <c r="R17" s="198"/>
      <c r="S17" s="198"/>
    </row>
    <row r="18" spans="1:19" ht="15" x14ac:dyDescent="0.4">
      <c r="A18" s="4" t="s">
        <v>32</v>
      </c>
      <c r="B18" s="187"/>
      <c r="C18" s="187"/>
      <c r="D18" s="188"/>
      <c r="G18" s="198"/>
      <c r="H18" s="207"/>
      <c r="I18" s="198"/>
      <c r="J18" s="198"/>
      <c r="K18" s="198"/>
      <c r="L18" s="198">
        <v>4</v>
      </c>
      <c r="M18" s="198"/>
      <c r="N18" s="198"/>
      <c r="O18" s="198"/>
      <c r="P18" s="198"/>
      <c r="Q18" s="198"/>
      <c r="R18" s="198"/>
      <c r="S18" s="198"/>
    </row>
    <row r="19" spans="1:19" x14ac:dyDescent="0.35">
      <c r="A19" s="189"/>
      <c r="B19" s="204"/>
      <c r="C19" s="204"/>
      <c r="D19" s="190"/>
      <c r="G19" s="198"/>
      <c r="H19" s="207"/>
      <c r="I19" s="198"/>
      <c r="J19" s="198"/>
      <c r="K19" s="198"/>
      <c r="L19" s="198">
        <v>5</v>
      </c>
      <c r="M19" s="198"/>
      <c r="N19" s="198"/>
      <c r="O19" s="198"/>
      <c r="P19" s="198"/>
      <c r="Q19" s="198"/>
      <c r="R19" s="198"/>
      <c r="S19" s="198"/>
    </row>
    <row r="20" spans="1:19" x14ac:dyDescent="0.35">
      <c r="A20" s="288">
        <v>5</v>
      </c>
      <c r="B20" s="290" t="s">
        <v>230</v>
      </c>
      <c r="C20" s="332"/>
      <c r="D20" s="294" t="str">
        <f>F20</f>
        <v>Validation warning</v>
      </c>
      <c r="F20" s="130" t="str">
        <f>IF(OR(SUM('Financial tables'!C14:C18)=0,SUM('Financial tables'!D14:D18)=0,SUM('Financial tables'!E14:E18)=0,SUM('Financial tables'!F14:F18)=0,SUM('Financial tables'!G14:G18)=0,SUM('Financial tables'!H14:H18)=0,SUM('Financial tables'!I14:I18)=0,SUM('Financial tables'!J14:J18)=0,'Financial tables'!C22=0,'Financial tables'!D22=0,'Financial tables'!E22=0,'Financial tables'!F22=0,'Financial tables'!G22=0,'Financial tables'!H22=0,'Financial tables'!I22=0,'Financial tables'!J22=0),"Validation warning", "Validation passed")</f>
        <v>Validation warning</v>
      </c>
      <c r="G20" s="198"/>
      <c r="H20" s="207"/>
      <c r="I20" s="198"/>
      <c r="J20" s="198"/>
      <c r="K20" s="198"/>
      <c r="L20" s="198">
        <v>6</v>
      </c>
      <c r="M20" s="198"/>
      <c r="N20" s="198"/>
      <c r="O20" s="239" t="s">
        <v>231</v>
      </c>
      <c r="P20" s="198"/>
      <c r="Q20" s="198"/>
      <c r="R20" s="198"/>
      <c r="S20" s="198"/>
    </row>
    <row r="21" spans="1:19" x14ac:dyDescent="0.35">
      <c r="A21" s="289"/>
      <c r="B21" s="292"/>
      <c r="C21" s="333"/>
      <c r="D21" s="295"/>
      <c r="G21" s="198"/>
      <c r="H21" s="207" t="str">
        <f>IF(D20="Validation failed",1,IF(D20="Validation warning","a",0))</f>
        <v>a</v>
      </c>
      <c r="I21" s="198">
        <f>IF(H21="a",1,0)</f>
        <v>1</v>
      </c>
      <c r="J21" s="198"/>
      <c r="K21" s="198"/>
      <c r="L21" s="198">
        <v>7</v>
      </c>
      <c r="M21" s="198"/>
      <c r="N21" s="198"/>
      <c r="O21" s="198"/>
      <c r="P21" s="198"/>
      <c r="Q21" s="198"/>
      <c r="R21" s="198"/>
      <c r="S21" s="198"/>
    </row>
    <row r="22" spans="1:19" x14ac:dyDescent="0.35">
      <c r="A22" s="288">
        <v>6</v>
      </c>
      <c r="B22" s="290" t="s">
        <v>232</v>
      </c>
      <c r="C22" s="332"/>
      <c r="D22" s="294" t="str">
        <f>F22</f>
        <v>Validation warning</v>
      </c>
      <c r="F22" s="130" t="str">
        <f>IF(OR('Financial tables'!C27=0,'Financial tables'!D27=0,'Financial tables'!E27=0,'Financial tables'!F27=0,'Financial tables'!G27=0,'Financial tables'!H27=0,'Financial tables'!I27=0,'Financial tables'!I27=0,'Financial tables'!J27=0),"Validation warning", "Validation passed")</f>
        <v>Validation warning</v>
      </c>
      <c r="G22" s="198"/>
      <c r="H22" s="207"/>
      <c r="I22" s="198"/>
      <c r="J22" s="198"/>
      <c r="K22" s="198"/>
      <c r="L22" s="198">
        <v>8</v>
      </c>
      <c r="M22" s="198"/>
      <c r="N22" s="198"/>
      <c r="O22" s="239" t="s">
        <v>233</v>
      </c>
      <c r="P22" s="198"/>
      <c r="Q22" s="198"/>
      <c r="R22" s="198"/>
      <c r="S22" s="198"/>
    </row>
    <row r="23" spans="1:19" x14ac:dyDescent="0.35">
      <c r="A23" s="289"/>
      <c r="B23" s="292"/>
      <c r="C23" s="333"/>
      <c r="D23" s="295"/>
      <c r="G23" s="198"/>
      <c r="H23" s="207" t="str">
        <f>IF(D22="Validation failed",1,IF(D22="Validation warning","a",0))</f>
        <v>a</v>
      </c>
      <c r="I23" s="198">
        <f>IF(H23="a",1,0)</f>
        <v>1</v>
      </c>
      <c r="J23" s="198"/>
      <c r="K23" s="198"/>
      <c r="L23" s="198">
        <v>9</v>
      </c>
      <c r="M23" s="198"/>
      <c r="N23" s="198"/>
      <c r="O23" s="198"/>
      <c r="P23" s="198"/>
      <c r="Q23" s="198"/>
      <c r="R23" s="198"/>
      <c r="S23" s="198"/>
    </row>
    <row r="24" spans="1:19" x14ac:dyDescent="0.35">
      <c r="G24" s="198"/>
      <c r="H24" s="207"/>
      <c r="I24" s="198"/>
      <c r="J24" s="198"/>
      <c r="K24" s="198"/>
      <c r="L24" s="198">
        <v>10</v>
      </c>
      <c r="M24" s="198"/>
      <c r="N24" s="198"/>
      <c r="O24" s="198"/>
      <c r="P24" s="198"/>
      <c r="Q24" s="198"/>
      <c r="R24" s="198"/>
      <c r="S24" s="198"/>
    </row>
    <row r="25" spans="1:19" ht="15" x14ac:dyDescent="0.4">
      <c r="A25" s="4" t="s">
        <v>92</v>
      </c>
      <c r="B25" s="187"/>
      <c r="C25" s="187"/>
      <c r="D25" s="188"/>
      <c r="G25" s="198"/>
      <c r="H25" s="207"/>
      <c r="I25" s="198"/>
      <c r="J25" s="198"/>
      <c r="K25" s="198"/>
      <c r="L25" s="198">
        <v>11</v>
      </c>
      <c r="M25" s="198"/>
      <c r="N25" s="198"/>
      <c r="O25" s="198"/>
      <c r="P25" s="198"/>
      <c r="Q25" s="198"/>
      <c r="R25" s="198"/>
      <c r="S25" s="198"/>
    </row>
    <row r="26" spans="1:19" x14ac:dyDescent="0.35">
      <c r="A26" s="189"/>
      <c r="B26" s="204"/>
      <c r="C26" s="204"/>
      <c r="D26" s="190"/>
      <c r="G26" s="198"/>
      <c r="H26" s="207"/>
      <c r="I26" s="198"/>
      <c r="J26" s="198"/>
      <c r="K26" s="198"/>
      <c r="L26" s="198">
        <v>12</v>
      </c>
      <c r="M26" s="198"/>
      <c r="N26" s="198"/>
      <c r="O26" s="198"/>
      <c r="P26" s="198"/>
      <c r="Q26" s="198"/>
      <c r="R26" s="198"/>
      <c r="S26" s="198"/>
    </row>
    <row r="27" spans="1:19" x14ac:dyDescent="0.35">
      <c r="A27" s="288">
        <v>7</v>
      </c>
      <c r="B27" s="290" t="s">
        <v>234</v>
      </c>
      <c r="C27" s="291"/>
      <c r="D27" s="294" t="str">
        <f>F27</f>
        <v>Validation failed</v>
      </c>
      <c r="F27" s="130" t="str">
        <f>IF(OR(SUM(COUNTIF('Financial tables'!C34:C60,0),COUNTIF('Financial tables'!C34:C60,""))=26,
SUM(COUNTIF('Financial tables'!D34:D60,0),COUNTIF('Financial tables'!D34:D60,""))=26,
SUM(COUNTIF('Financial tables'!E34:E60,0),COUNTIF('Financial tables'!E34:E60,""))=26,
SUM(COUNTIF('Financial tables'!F34:F60,0),COUNTIF('Financial tables'!F34:F60,""))=26,
SUM(COUNTIF('Financial tables'!G34:G60,0),COUNTIF('Financial tables'!G34:G60,""))=26,
SUM(COUNTIF('Financial tables'!H34:H60,0),COUNTIF('Financial tables'!H34:H60,""))=26,
SUM(COUNTIF('Financial tables'!I34:I60,0),COUNTIF('Financial tables'!I34:I60,""))=26,
SUM(COUNTIF('Financial tables'!J34:J60,0),COUNTIF('Financial tables'!J34:J60,""))=26),"Validation failed", "Validation passed")</f>
        <v>Validation failed</v>
      </c>
      <c r="G27" s="198"/>
      <c r="H27" s="207"/>
      <c r="I27" s="198"/>
      <c r="J27" s="198"/>
      <c r="K27" s="198"/>
      <c r="L27" s="198">
        <v>13</v>
      </c>
      <c r="M27" s="198"/>
      <c r="N27" s="198"/>
      <c r="O27" s="239" t="s">
        <v>235</v>
      </c>
      <c r="P27" s="198"/>
      <c r="Q27" s="198"/>
      <c r="R27" s="198"/>
      <c r="S27" s="198"/>
    </row>
    <row r="28" spans="1:19" x14ac:dyDescent="0.35">
      <c r="A28" s="289"/>
      <c r="B28" s="292"/>
      <c r="C28" s="293"/>
      <c r="D28" s="295"/>
      <c r="G28" s="198"/>
      <c r="H28" s="207">
        <f>IF(D27="Validation failed",1,IF(D27="Validation warning","a",0))</f>
        <v>1</v>
      </c>
      <c r="I28" s="198">
        <f>IF(H28="a",1,0)</f>
        <v>0</v>
      </c>
      <c r="J28" s="198"/>
      <c r="K28" s="198"/>
      <c r="L28" s="198">
        <v>14</v>
      </c>
      <c r="M28" s="198"/>
      <c r="N28" s="198"/>
      <c r="O28" s="198"/>
      <c r="P28" s="198"/>
      <c r="Q28" s="198"/>
      <c r="R28" s="198"/>
      <c r="S28" s="198"/>
    </row>
    <row r="29" spans="1:19" x14ac:dyDescent="0.35">
      <c r="A29" s="288">
        <v>8</v>
      </c>
      <c r="B29" s="322" t="s">
        <v>236</v>
      </c>
      <c r="C29" s="323"/>
      <c r="D29" s="294" t="str">
        <f>F29</f>
        <v>Validation passed</v>
      </c>
      <c r="F29" s="130" t="str">
        <f>IF(OR('Financial tables'!C60&gt;0,'Financial tables'!D60&gt;0,'Financial tables'!E60&gt;0,'Financial tables'!F60&gt;0,'Financial tables'!G60&gt;0,'Financial tables'!H60&gt;0,'Financial tables'!I60&gt;0,'Financial tables'!J60&gt;0),"Validation failed", "Validation passed")</f>
        <v>Validation passed</v>
      </c>
      <c r="G29" s="198"/>
      <c r="H29" s="207"/>
      <c r="I29" s="198"/>
      <c r="J29" s="198"/>
      <c r="K29" s="198"/>
      <c r="L29" s="198">
        <v>15</v>
      </c>
      <c r="M29" s="198"/>
      <c r="N29" s="198"/>
      <c r="O29" s="239" t="s">
        <v>237</v>
      </c>
      <c r="P29" s="198"/>
      <c r="Q29" s="198"/>
      <c r="R29" s="198"/>
      <c r="S29" s="198"/>
    </row>
    <row r="30" spans="1:19" x14ac:dyDescent="0.35">
      <c r="A30" s="289"/>
      <c r="B30" s="324"/>
      <c r="C30" s="325"/>
      <c r="D30" s="295"/>
      <c r="G30" s="198"/>
      <c r="H30" s="207">
        <f>IF(D29="Validation failed",1,IF(D29="Validation warning","a",0))</f>
        <v>0</v>
      </c>
      <c r="I30" s="198">
        <f>IF(H30="a",1,0)</f>
        <v>0</v>
      </c>
      <c r="J30" s="198"/>
      <c r="K30" s="198"/>
      <c r="L30" s="198">
        <v>16</v>
      </c>
      <c r="M30" s="198"/>
      <c r="N30" s="198"/>
      <c r="O30" s="198"/>
      <c r="P30" s="198"/>
      <c r="Q30" s="198"/>
      <c r="R30" s="198"/>
      <c r="S30" s="198"/>
    </row>
    <row r="31" spans="1:19" ht="13.5" customHeight="1" x14ac:dyDescent="0.35">
      <c r="A31" s="288">
        <v>9</v>
      </c>
      <c r="B31" s="326" t="s">
        <v>238</v>
      </c>
      <c r="C31" s="327"/>
      <c r="D31" s="294" t="str">
        <f>F31</f>
        <v>Validation passed</v>
      </c>
      <c r="F31" s="130" t="str">
        <f>IF( OR(  AND(SUM('Financial tables'!C19:C21)&gt;0,'Financial tables'!C36&lt;=0),  AND(SUM('Financial tables'!D19:D21)&gt;0,'Financial tables'!D36&lt;=0),  AND(SUM('Financial tables'!E19:E21)&gt;0,'Financial tables'!E36&lt;=0),  AND(SUM('Financial tables'!F19:F21)&gt;0,'Financial tables'!F36&lt;=0),  AND(SUM('Financial tables'!G19:G21)&gt;0,'Financial tables'!G36&lt;=0),  AND(SUM('Financial tables'!H19:H21)&gt;0,'Financial tables'!H36&lt;=0),  AND(SUM('Financial tables'!I19:I21)&gt;0,'Financial tables'!I36&lt;=0),  AND(SUM('Financial tables'!J19:J21)&gt;0,'Financial tables'!J36&lt;=0),  AND(SUM('Financial tables'!C19:C21)=0,'Financial tables'!C36&lt;&gt;0),  AND(SUM('Financial tables'!D19:D21)=0,'Financial tables'!D36&lt;&gt;0),  AND(SUM('Financial tables'!E19:E21)=0,'Financial tables'!E36&lt;&gt;0),  AND(SUM('Financial tables'!F19:F21)=0,'Financial tables'!F36&lt;&gt;0),  AND(SUM('Financial tables'!G19:G21)=0,'Financial tables'!G36&lt;&gt;0),  AND(SUM('Financial tables'!H19:H21)=0,'Financial tables'!H36&lt;&gt;0),  AND(SUM('Financial tables'!I19:I21)=0,'Financial tables'!I36&lt;&gt;0),  AND(SUM('Financial tables'!J19:J21)=0,'Financial tables'!J36&lt;&gt;0)),  "Validation failed","Validation passed")</f>
        <v>Validation passed</v>
      </c>
      <c r="G31" s="198"/>
      <c r="H31" s="207"/>
      <c r="I31" s="198"/>
      <c r="J31" s="198"/>
      <c r="K31" s="198"/>
      <c r="L31" s="198">
        <v>17</v>
      </c>
      <c r="M31" s="198"/>
      <c r="N31" s="198"/>
      <c r="O31" s="239" t="s">
        <v>239</v>
      </c>
      <c r="P31" s="198"/>
      <c r="Q31" s="198"/>
      <c r="R31" s="198"/>
      <c r="S31" s="198"/>
    </row>
    <row r="32" spans="1:19" x14ac:dyDescent="0.35">
      <c r="A32" s="289"/>
      <c r="B32" s="328"/>
      <c r="C32" s="329"/>
      <c r="D32" s="295"/>
      <c r="G32" s="198"/>
      <c r="H32" s="207">
        <f>IF(D31="Validation failed",1,IF(D31="Validation warning","a",0))</f>
        <v>0</v>
      </c>
      <c r="I32" s="198">
        <f>IF(H32="a",1,0)</f>
        <v>0</v>
      </c>
      <c r="J32" s="198"/>
      <c r="K32" s="198"/>
      <c r="L32" s="198"/>
      <c r="M32" s="198"/>
      <c r="N32" s="198"/>
      <c r="O32" s="198"/>
      <c r="P32" s="198"/>
      <c r="Q32" s="198"/>
      <c r="R32" s="198"/>
      <c r="S32" s="198"/>
    </row>
    <row r="33" spans="1:19" x14ac:dyDescent="0.35">
      <c r="G33" s="198"/>
      <c r="H33" s="207"/>
      <c r="I33" s="198"/>
      <c r="J33" s="198"/>
      <c r="K33" s="198"/>
      <c r="L33" s="198"/>
      <c r="M33" s="198"/>
      <c r="N33" s="198"/>
      <c r="O33" s="198"/>
      <c r="P33" s="198"/>
      <c r="Q33" s="198"/>
      <c r="R33" s="198"/>
      <c r="S33" s="198"/>
    </row>
    <row r="34" spans="1:19" ht="15" x14ac:dyDescent="0.4">
      <c r="A34" s="4" t="s">
        <v>125</v>
      </c>
      <c r="B34" s="187"/>
      <c r="C34" s="187"/>
      <c r="D34" s="188"/>
      <c r="G34" s="198"/>
      <c r="H34" s="207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</row>
    <row r="35" spans="1:19" x14ac:dyDescent="0.35">
      <c r="A35" s="189"/>
      <c r="B35" s="204"/>
      <c r="C35" s="204"/>
      <c r="D35" s="190"/>
      <c r="G35" s="198"/>
      <c r="H35" s="207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</row>
    <row r="36" spans="1:19" x14ac:dyDescent="0.35">
      <c r="A36" s="288">
        <v>10</v>
      </c>
      <c r="B36" s="290" t="s">
        <v>240</v>
      </c>
      <c r="C36" s="291"/>
      <c r="D36" s="294" t="str">
        <f>F36</f>
        <v>Validation warning</v>
      </c>
      <c r="F36" s="130" t="str">
        <f>IF(OR(SUM(COUNTIF('Financial tables'!C67:C114,0),COUNTIF('Financial tables'!C67:C114,""))=43,
SUM(COUNTIF('Financial tables'!D67:D114,0),COUNTIF('Financial tables'!D67:D114,""))=43,
SUM(COUNTIF('Financial tables'!E67:E114,0),COUNTIF('Financial tables'!E67:E114,""))=43,
SUM(COUNTIF('Financial tables'!F67:F114,0),COUNTIF('Financial tables'!F67:F114,""))=43,
SUM(COUNTIF('Financial tables'!G67:G114,0),COUNTIF('Financial tables'!G67:G114,""))=43,
SUM(COUNTIF('Financial tables'!H67:H114,0),COUNTIF('Financial tables'!H67:H114,""))=43,
SUM(COUNTIF('Financial tables'!I67:I114,0),COUNTIF('Financial tables'!I67:I114,""))=43,
SUM(COUNTIF('Financial tables'!J67:J114,0),COUNTIF('Financial tables'!J67:J114,""))=43),"Validation warning", "Validation passed")</f>
        <v>Validation warning</v>
      </c>
      <c r="G36" s="198"/>
      <c r="H36" s="207"/>
      <c r="I36" s="198"/>
      <c r="J36" s="198"/>
      <c r="K36" s="198"/>
      <c r="L36" s="198"/>
      <c r="M36" s="198"/>
      <c r="N36" s="198"/>
      <c r="O36" s="239" t="s">
        <v>241</v>
      </c>
      <c r="P36" s="198"/>
      <c r="Q36" s="198"/>
      <c r="R36" s="198"/>
      <c r="S36" s="198"/>
    </row>
    <row r="37" spans="1:19" x14ac:dyDescent="0.35">
      <c r="A37" s="289"/>
      <c r="B37" s="292"/>
      <c r="C37" s="293"/>
      <c r="D37" s="295"/>
      <c r="G37" s="198"/>
      <c r="H37" s="207" t="str">
        <f>IF(D36="Validation failed",1,IF(D36="Validation warning","a",0))</f>
        <v>a</v>
      </c>
      <c r="I37" s="198">
        <f>IF(H37="a",1,0)</f>
        <v>1</v>
      </c>
      <c r="J37" s="198"/>
      <c r="K37" s="198"/>
      <c r="L37" s="198"/>
      <c r="M37" s="198"/>
      <c r="N37" s="198"/>
      <c r="O37" s="198"/>
      <c r="P37" s="198"/>
      <c r="Q37" s="198"/>
      <c r="R37" s="198"/>
      <c r="S37" s="198"/>
    </row>
    <row r="38" spans="1:19" ht="13.5" customHeight="1" x14ac:dyDescent="0.35">
      <c r="A38" s="288">
        <v>11</v>
      </c>
      <c r="B38" s="298" t="s">
        <v>242</v>
      </c>
      <c r="C38" s="299"/>
      <c r="D38" s="294" t="str">
        <f>F38</f>
        <v>Validation passed</v>
      </c>
      <c r="F38" s="130" t="str">
        <f>IF(OR('Financial tables'!C67&gt;'Financial tables'!C68,'Financial tables'!D67&gt;'Financial tables'!D68,'Financial tables'!E67&gt;'Financial tables'!E68,'Financial tables'!F67&gt;'Financial tables'!F68,'Financial tables'!G67&gt;'Financial tables'!G68,'Financial tables'!H67&gt;'Financial tables'!H68,'Financial tables'!I67&gt;'Financial tables'!I68,'Financial tables'!J67&gt;'Financial tables'!J68),"Validation warning", "Validation passed")</f>
        <v>Validation passed</v>
      </c>
      <c r="G38" s="198"/>
      <c r="H38" s="207"/>
      <c r="I38" s="198"/>
      <c r="J38" s="198"/>
      <c r="K38" s="198"/>
      <c r="L38" s="198"/>
      <c r="M38" s="198"/>
      <c r="N38" s="198"/>
      <c r="O38" s="239" t="s">
        <v>243</v>
      </c>
      <c r="P38" s="198"/>
      <c r="Q38" s="198"/>
      <c r="R38" s="198"/>
      <c r="S38" s="198"/>
    </row>
    <row r="39" spans="1:19" x14ac:dyDescent="0.35">
      <c r="A39" s="289"/>
      <c r="B39" s="300"/>
      <c r="C39" s="301"/>
      <c r="D39" s="295"/>
      <c r="G39" s="198"/>
      <c r="H39" s="207">
        <f>IF(D38="Validation failed",1,IF(D38="Validation warning","a",0))</f>
        <v>0</v>
      </c>
      <c r="I39" s="198">
        <f>IF(H39="a",1,0)</f>
        <v>0</v>
      </c>
      <c r="J39" s="198"/>
      <c r="K39" s="198"/>
      <c r="L39" s="198"/>
      <c r="M39" s="198"/>
      <c r="N39" s="198"/>
      <c r="O39" s="198"/>
      <c r="P39" s="198"/>
      <c r="Q39" s="198"/>
      <c r="R39" s="198"/>
      <c r="S39" s="198"/>
    </row>
    <row r="40" spans="1:19" x14ac:dyDescent="0.35">
      <c r="A40" s="288">
        <v>12</v>
      </c>
      <c r="B40" s="302" t="s">
        <v>244</v>
      </c>
      <c r="C40" s="303"/>
      <c r="D40" s="294" t="str">
        <f>F40</f>
        <v>Validation passed</v>
      </c>
      <c r="F40" s="130" t="str">
        <f>IF(OR(ABS('Financial tables'!C101-'Financial tables'!C114)&gt;3,ABS('Financial tables'!D101-'Financial tables'!D114)&gt;3,ABS('Financial tables'!E101-'Financial tables'!E114)&gt;3,ABS('Financial tables'!F101-'Financial tables'!F114)&gt;3,ABS('Financial tables'!G101-'Financial tables'!G114)&gt;3,ABS('Financial tables'!H101-'Financial tables'!H114)&gt;3,ABS('Financial tables'!I101-'Financial tables'!I114)&gt;3,ABS('Financial tables'!J101-'Financial tables'!J114)&gt;3),"Validation warning", "Validation passed")</f>
        <v>Validation passed</v>
      </c>
      <c r="G40" s="198"/>
      <c r="H40" s="207"/>
      <c r="I40" s="198"/>
      <c r="J40" s="198"/>
      <c r="K40" s="198"/>
      <c r="L40" s="198"/>
      <c r="M40" s="198"/>
      <c r="N40" s="198"/>
      <c r="O40" s="239" t="s">
        <v>245</v>
      </c>
      <c r="P40" s="198"/>
      <c r="Q40" s="198"/>
      <c r="R40" s="198"/>
      <c r="S40" s="198"/>
    </row>
    <row r="41" spans="1:19" x14ac:dyDescent="0.35">
      <c r="A41" s="289"/>
      <c r="B41" s="304"/>
      <c r="C41" s="305"/>
      <c r="D41" s="295"/>
      <c r="G41" s="198"/>
      <c r="H41" s="207">
        <f>IF(D40="Validation failed",1,IF(D40="Validation warning","a",0))</f>
        <v>0</v>
      </c>
      <c r="I41" s="198">
        <f>IF(H41="a",1,0)</f>
        <v>0</v>
      </c>
      <c r="J41" s="198"/>
      <c r="K41" s="198"/>
      <c r="L41" s="198"/>
      <c r="M41" s="198"/>
      <c r="N41" s="198"/>
      <c r="O41" s="198"/>
      <c r="P41" s="198"/>
      <c r="Q41" s="198"/>
      <c r="R41" s="198"/>
      <c r="S41" s="198"/>
    </row>
    <row r="42" spans="1:19" ht="15" customHeight="1" x14ac:dyDescent="0.35">
      <c r="A42" s="288">
        <v>13</v>
      </c>
      <c r="B42" s="290" t="s">
        <v>246</v>
      </c>
      <c r="C42" s="291"/>
      <c r="D42" s="294" t="str">
        <f>F42</f>
        <v>Validation passed</v>
      </c>
      <c r="F42" s="130" t="str">
        <f>IF(OR(ABS('Financial tables'!C72-'Financial tables'!C106)&gt;3,ABS('Financial tables'!D72-'Financial tables'!D106)&gt;3,ABS('Financial tables'!E72-'Financial tables'!E106)&gt;3,ABS('Financial tables'!F72-'Financial tables'!F106)&gt;3,ABS('Financial tables'!G72-'Financial tables'!G106)&gt;3,ABS('Financial tables'!H72-'Financial tables'!H106)&gt;3,ABS('Financial tables'!I72-'Financial tables'!I106)&gt;3,ABS('Financial tables'!J72-'Financial tables'!J106)&gt;3),"Validation failed","Validation passed")</f>
        <v>Validation passed</v>
      </c>
      <c r="G42" s="198"/>
      <c r="H42" s="207"/>
      <c r="I42" s="198"/>
      <c r="J42" s="198"/>
      <c r="K42" s="198"/>
      <c r="L42" s="198"/>
      <c r="M42" s="198"/>
      <c r="N42" s="198"/>
      <c r="O42" s="239" t="s">
        <v>247</v>
      </c>
      <c r="P42" s="198"/>
      <c r="Q42" s="198"/>
      <c r="R42" s="198"/>
      <c r="S42" s="198"/>
    </row>
    <row r="43" spans="1:19" ht="15" customHeight="1" x14ac:dyDescent="0.35">
      <c r="A43" s="308"/>
      <c r="B43" s="306"/>
      <c r="C43" s="307"/>
      <c r="D43" s="309"/>
      <c r="G43" s="198"/>
      <c r="H43" s="207">
        <f>IF(D42="Validation failed",1,IF(D42="Validation warning","a",0))</f>
        <v>0</v>
      </c>
      <c r="I43" s="198">
        <f>IF(H43="a",1,0)</f>
        <v>0</v>
      </c>
      <c r="J43" s="198"/>
      <c r="K43" s="198"/>
      <c r="L43" s="198"/>
      <c r="M43" s="198"/>
      <c r="N43" s="198"/>
      <c r="O43" s="198"/>
      <c r="P43" s="198"/>
      <c r="Q43" s="198"/>
      <c r="R43" s="198"/>
      <c r="S43" s="198"/>
    </row>
    <row r="44" spans="1:19" x14ac:dyDescent="0.35">
      <c r="A44" s="288">
        <v>14</v>
      </c>
      <c r="B44" s="298" t="s">
        <v>248</v>
      </c>
      <c r="C44" s="316"/>
      <c r="D44" s="294" t="str">
        <f>F44</f>
        <v>Validation passed</v>
      </c>
      <c r="F44" s="130" t="str">
        <f>IF(OR(ABS('Financial tables'!D112-'Financial tables'!P116)&gt;3,ABS('Financial tables'!E112-'Financial tables'!Q116)&gt;3,ABS('Financial tables'!F112-'Financial tables'!R116)&gt;3,ABS('Financial tables'!G112-'Financial tables'!S116)&gt;3,ABS('Financial tables'!H112-'Financial tables'!T116)&gt;3,ABS('Financial tables'!I112-'Financial tables'!U116)&gt;3,ABS('Financial tables'!J112-'Financial tables'!V116)&gt;3),"Validation warning", "Validation passed")</f>
        <v>Validation passed</v>
      </c>
      <c r="G44" s="198"/>
      <c r="H44" s="207"/>
      <c r="I44" s="198"/>
      <c r="J44" s="198"/>
      <c r="K44" s="198"/>
      <c r="L44" s="198"/>
      <c r="M44" s="198"/>
      <c r="N44" s="198"/>
      <c r="O44" s="239" t="s">
        <v>249</v>
      </c>
      <c r="P44" s="198"/>
      <c r="Q44" s="198"/>
      <c r="R44" s="198"/>
      <c r="S44" s="198"/>
    </row>
    <row r="45" spans="1:19" x14ac:dyDescent="0.35">
      <c r="A45" s="289"/>
      <c r="B45" s="300"/>
      <c r="C45" s="317"/>
      <c r="D45" s="295"/>
      <c r="G45" s="198"/>
      <c r="H45" s="207">
        <f>IF(D44="Validation failed",1,IF(D44="Validation warning","a",0))</f>
        <v>0</v>
      </c>
      <c r="I45" s="198">
        <f>IF(H45="a",1,0)</f>
        <v>0</v>
      </c>
      <c r="J45" s="198"/>
      <c r="K45" s="198"/>
      <c r="L45" s="198"/>
      <c r="M45" s="198"/>
      <c r="N45" s="198"/>
      <c r="O45" s="198"/>
      <c r="P45" s="198"/>
      <c r="Q45" s="198"/>
      <c r="R45" s="198"/>
      <c r="S45" s="198"/>
    </row>
    <row r="46" spans="1:19" x14ac:dyDescent="0.35">
      <c r="G46" s="198"/>
      <c r="H46" s="207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</row>
    <row r="47" spans="1:19" ht="15" x14ac:dyDescent="0.4">
      <c r="A47" s="4" t="s">
        <v>186</v>
      </c>
      <c r="B47" s="187"/>
      <c r="C47" s="187"/>
      <c r="D47" s="188"/>
      <c r="G47" s="198"/>
      <c r="H47" s="207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</row>
    <row r="48" spans="1:19" x14ac:dyDescent="0.35">
      <c r="A48" s="189"/>
      <c r="B48" s="204"/>
      <c r="C48" s="204"/>
      <c r="D48" s="190"/>
      <c r="G48" s="198"/>
      <c r="H48" s="207"/>
      <c r="I48" s="198"/>
      <c r="J48" s="198"/>
      <c r="K48" s="198"/>
      <c r="L48" s="198"/>
      <c r="M48" s="198"/>
      <c r="N48" s="198"/>
      <c r="O48" s="198"/>
      <c r="P48" s="198"/>
      <c r="Q48" s="198"/>
      <c r="R48" s="198"/>
      <c r="S48" s="198"/>
    </row>
    <row r="49" spans="1:19" x14ac:dyDescent="0.35">
      <c r="A49" s="288">
        <v>15</v>
      </c>
      <c r="B49" s="290" t="s">
        <v>250</v>
      </c>
      <c r="C49" s="291"/>
      <c r="D49" s="294" t="str">
        <f>F49</f>
        <v>Validation warning</v>
      </c>
      <c r="F49" s="130" t="str">
        <f>IF(OR(SUM(COUNTIF('Financial tables'!C121:C128,0),COUNTIF('Financial tables'!C121:C128,""))=8,SUM(COUNTIF('Financial tables'!D121:D128,0),COUNTIF('Financial tables'!D121:D128,""))=8,SUM(COUNTIF('Financial tables'!E121:E128,0),COUNTIF('Financial tables'!E121:E128,""))=8,SUM(COUNTIF('Financial tables'!F121:F128,0),COUNTIF('Financial tables'!F121:F128,""))=8,SUM(COUNTIF('Financial tables'!G121:G128,0),COUNTIF('Financial tables'!G121:G128,""))=8,SUM(COUNTIF('Financial tables'!H121:H128,0),COUNTIF('Financial tables'!H121:H128,""))=8,SUM(COUNTIF('Financial tables'!I121:I128,0),COUNTIF('Financial tables'!I121:I128,""))=8,SUM(COUNTIF('Financial tables'!J121:J128,0),COUNTIF('Financial tables'!J121:J128,""))=8),"Validation warning", "Validation passed")</f>
        <v>Validation warning</v>
      </c>
      <c r="G49" s="198"/>
      <c r="H49" s="207"/>
      <c r="I49" s="198"/>
      <c r="J49" s="198"/>
      <c r="K49" s="198"/>
      <c r="L49" s="198"/>
      <c r="M49" s="198"/>
      <c r="N49" s="198"/>
      <c r="O49" s="239" t="s">
        <v>251</v>
      </c>
      <c r="P49" s="198"/>
      <c r="Q49" s="198"/>
      <c r="R49" s="198"/>
      <c r="S49" s="198"/>
    </row>
    <row r="50" spans="1:19" x14ac:dyDescent="0.35">
      <c r="A50" s="289"/>
      <c r="B50" s="292"/>
      <c r="C50" s="293"/>
      <c r="D50" s="295"/>
      <c r="G50" s="198"/>
      <c r="H50" s="207" t="str">
        <f>IF(D49="Validation failed",1,IF(D49="Validation warning","a",0))</f>
        <v>a</v>
      </c>
      <c r="I50" s="198">
        <f>IF(H50="a",1,0)</f>
        <v>1</v>
      </c>
      <c r="J50" s="198"/>
      <c r="K50" s="198"/>
      <c r="L50" s="198"/>
      <c r="M50" s="198"/>
      <c r="N50" s="198"/>
      <c r="O50" s="198"/>
      <c r="P50" s="198"/>
      <c r="Q50" s="198"/>
      <c r="R50" s="198"/>
      <c r="S50" s="198"/>
    </row>
    <row r="51" spans="1:19" s="201" customFormat="1" x14ac:dyDescent="0.35">
      <c r="A51" s="296">
        <v>16</v>
      </c>
      <c r="B51" s="298" t="s">
        <v>252</v>
      </c>
      <c r="C51" s="316"/>
      <c r="D51" s="294" t="str">
        <f>F51</f>
        <v>Validation warning</v>
      </c>
      <c r="F51" s="130" t="str">
        <f>IF(OR('Financial tables'!C50='Financial tables'!C121,'Financial tables'!D50='Financial tables'!D121,'Financial tables'!E50='Financial tables'!E121,'Financial tables'!F50='Financial tables'!F121,'Financial tables'!G50='Financial tables'!G121,'Financial tables'!H50='Financial tables'!H121,'Financial tables'!I50='Financial tables'!I121,'Financial tables'!J50='Financial tables'!J121),"Validation warning","Validation passed")</f>
        <v>Validation warning</v>
      </c>
      <c r="G51" s="202"/>
      <c r="H51" s="209"/>
      <c r="I51" s="202"/>
      <c r="J51" s="202"/>
      <c r="K51" s="202"/>
      <c r="L51" s="202"/>
      <c r="M51" s="202"/>
      <c r="N51" s="198"/>
      <c r="O51" s="239" t="s">
        <v>253</v>
      </c>
      <c r="P51" s="202"/>
      <c r="Q51" s="202"/>
      <c r="R51" s="202"/>
      <c r="S51" s="202"/>
    </row>
    <row r="52" spans="1:19" x14ac:dyDescent="0.35">
      <c r="A52" s="297"/>
      <c r="B52" s="300"/>
      <c r="C52" s="317"/>
      <c r="D52" s="295"/>
      <c r="G52" s="198"/>
      <c r="H52" s="207" t="str">
        <f>IF(D51="Validation failed",1,IF(D51="Validation warning","a",0))</f>
        <v>a</v>
      </c>
      <c r="I52" s="198">
        <f>IF(H52="a",1,0)</f>
        <v>1</v>
      </c>
      <c r="J52" s="198"/>
      <c r="K52" s="198"/>
      <c r="L52" s="198"/>
      <c r="M52" s="198"/>
      <c r="N52" s="198"/>
      <c r="O52" s="198"/>
      <c r="P52" s="198"/>
      <c r="Q52" s="198"/>
      <c r="R52" s="198"/>
      <c r="S52" s="198"/>
    </row>
    <row r="53" spans="1:19" ht="13.5" x14ac:dyDescent="0.4">
      <c r="E53" s="200"/>
      <c r="F53" s="200"/>
      <c r="G53" s="198"/>
      <c r="H53" s="207"/>
      <c r="I53" s="198"/>
      <c r="J53" s="198"/>
      <c r="K53" s="198"/>
      <c r="L53" s="198"/>
      <c r="M53" s="198"/>
      <c r="N53" s="198"/>
      <c r="O53" s="198"/>
      <c r="P53" s="198"/>
      <c r="Q53" s="198"/>
      <c r="R53" s="198"/>
      <c r="S53" s="198"/>
    </row>
    <row r="54" spans="1:19" ht="15" x14ac:dyDescent="0.4">
      <c r="A54" s="4" t="s">
        <v>259</v>
      </c>
      <c r="B54" s="187"/>
      <c r="C54" s="187"/>
      <c r="D54" s="188"/>
      <c r="E54" s="200"/>
      <c r="F54" s="200"/>
      <c r="G54" s="198"/>
      <c r="H54" s="207"/>
      <c r="I54" s="198"/>
      <c r="J54" s="198"/>
      <c r="K54" s="198"/>
      <c r="L54" s="198"/>
      <c r="M54" s="198"/>
      <c r="N54" s="198"/>
      <c r="O54" s="198"/>
      <c r="P54" s="198"/>
      <c r="Q54" s="198"/>
      <c r="R54" s="198"/>
      <c r="S54" s="198"/>
    </row>
    <row r="55" spans="1:19" ht="13.5" x14ac:dyDescent="0.4">
      <c r="A55" s="267"/>
      <c r="B55" s="268"/>
      <c r="C55" s="268"/>
      <c r="D55" s="269"/>
      <c r="E55" s="200"/>
      <c r="F55" s="200"/>
      <c r="G55" s="198"/>
      <c r="H55" s="207"/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</row>
    <row r="56" spans="1:19" ht="26.1" customHeight="1" x14ac:dyDescent="0.4">
      <c r="A56" s="320">
        <v>17</v>
      </c>
      <c r="B56" s="318" t="s">
        <v>261</v>
      </c>
      <c r="C56" s="319"/>
      <c r="D56" s="294" t="str">
        <f>F56</f>
        <v>Validation failed</v>
      </c>
      <c r="E56" s="200"/>
      <c r="F56" s="130" t="str">
        <f>IF(C57="Yes I have completed the Scenario Planning tab","Validation passed","Validation failed")</f>
        <v>Validation failed</v>
      </c>
      <c r="G56" s="198"/>
      <c r="H56" s="207"/>
      <c r="I56" s="198"/>
      <c r="J56" s="198"/>
      <c r="K56" s="198"/>
      <c r="L56" s="198"/>
      <c r="M56" s="198"/>
      <c r="N56" s="198"/>
      <c r="O56" s="239" t="s">
        <v>254</v>
      </c>
      <c r="P56" s="198"/>
      <c r="Q56" s="198"/>
      <c r="R56" s="198"/>
      <c r="S56" s="198"/>
    </row>
    <row r="57" spans="1:19" ht="13.5" x14ac:dyDescent="0.4">
      <c r="A57" s="321"/>
      <c r="B57" s="270" t="s">
        <v>260</v>
      </c>
      <c r="C57" s="205"/>
      <c r="D57" s="295"/>
      <c r="E57" s="200"/>
      <c r="G57" s="198"/>
      <c r="H57" s="207">
        <f>IF(D56="Validation failed",1,IF(D56="Validation warning","a",0))</f>
        <v>1</v>
      </c>
      <c r="I57" s="198">
        <f t="shared" ref="I57" si="0">IF(H57="a",1,0)</f>
        <v>0</v>
      </c>
      <c r="J57" s="198"/>
      <c r="K57" s="198"/>
      <c r="L57" s="198"/>
      <c r="M57" s="198"/>
      <c r="N57" s="198"/>
      <c r="O57" s="198"/>
      <c r="P57" s="198"/>
      <c r="Q57" s="198"/>
      <c r="R57" s="198"/>
      <c r="S57" s="198"/>
    </row>
    <row r="58" spans="1:19" ht="13.5" x14ac:dyDescent="0.4">
      <c r="E58" s="200"/>
      <c r="F58" s="200"/>
      <c r="G58" s="198"/>
      <c r="H58" s="207"/>
      <c r="I58" s="198"/>
      <c r="J58" s="198"/>
      <c r="K58" s="198"/>
      <c r="L58" s="198"/>
      <c r="M58" s="198"/>
      <c r="N58" s="198"/>
      <c r="O58" s="198"/>
      <c r="P58" s="198"/>
      <c r="Q58" s="198"/>
      <c r="R58" s="198"/>
      <c r="S58" s="198"/>
    </row>
    <row r="59" spans="1:19" ht="27" customHeight="1" x14ac:dyDescent="0.4">
      <c r="B59" s="313" t="s">
        <v>255</v>
      </c>
      <c r="C59" s="314"/>
      <c r="D59" s="315"/>
      <c r="E59" s="201"/>
      <c r="F59" s="201"/>
      <c r="G59" s="198"/>
      <c r="H59" s="207"/>
      <c r="I59" s="198"/>
      <c r="J59" s="198"/>
      <c r="K59" s="198"/>
      <c r="L59" s="198"/>
      <c r="M59" s="198"/>
      <c r="N59" s="198"/>
      <c r="O59" s="198"/>
      <c r="P59" s="198"/>
      <c r="Q59" s="198"/>
      <c r="R59" s="198"/>
      <c r="S59" s="198"/>
    </row>
    <row r="60" spans="1:19" ht="27" customHeight="1" x14ac:dyDescent="0.4">
      <c r="B60" s="211" t="s">
        <v>256</v>
      </c>
      <c r="C60" s="311" t="s">
        <v>257</v>
      </c>
      <c r="D60" s="312"/>
      <c r="E60" s="201"/>
      <c r="F60" s="201"/>
      <c r="G60" s="198"/>
      <c r="H60" s="207"/>
      <c r="I60" s="198"/>
      <c r="J60" s="198"/>
      <c r="K60" s="198"/>
      <c r="L60" s="198"/>
      <c r="M60" s="198"/>
      <c r="N60" s="238" t="s">
        <v>222</v>
      </c>
      <c r="O60" s="198"/>
      <c r="P60" s="198"/>
      <c r="Q60" s="198"/>
      <c r="R60" s="198"/>
      <c r="S60" s="198"/>
    </row>
    <row r="61" spans="1:19" ht="27" customHeight="1" x14ac:dyDescent="0.35">
      <c r="B61" s="203"/>
      <c r="C61" s="310"/>
      <c r="D61" s="310"/>
      <c r="E61" s="201"/>
      <c r="F61" s="201"/>
      <c r="G61" s="198"/>
      <c r="H61" s="207"/>
      <c r="I61" s="198"/>
      <c r="J61" s="198"/>
      <c r="K61" s="198"/>
      <c r="L61" s="198"/>
      <c r="M61" s="198"/>
      <c r="N61" s="239" t="str">
        <f>IF(ISBLANK(B61), "", _xlfn.XLOOKUP(B61,A:A,O:O,"")&amp;"_EXP")</f>
        <v/>
      </c>
      <c r="O61" s="198"/>
      <c r="P61" s="198"/>
      <c r="Q61" s="198"/>
      <c r="R61" s="198"/>
      <c r="S61" s="198"/>
    </row>
    <row r="62" spans="1:19" ht="27" customHeight="1" x14ac:dyDescent="0.35">
      <c r="B62" s="203"/>
      <c r="C62" s="310"/>
      <c r="D62" s="310"/>
      <c r="E62" s="201"/>
      <c r="F62" s="201"/>
      <c r="G62" s="198"/>
      <c r="H62" s="207"/>
      <c r="I62" s="198"/>
      <c r="J62" s="198"/>
      <c r="K62" s="198"/>
      <c r="L62" s="198"/>
      <c r="M62" s="198"/>
      <c r="N62" s="239" t="str">
        <f t="shared" ref="N62:N66" si="1">IF(ISBLANK(B62), "", _xlfn.XLOOKUP(B62,A:A,O:O,"")&amp;"_EXP")</f>
        <v/>
      </c>
      <c r="O62" s="198"/>
      <c r="P62" s="198"/>
      <c r="Q62" s="198"/>
      <c r="R62" s="198"/>
      <c r="S62" s="198"/>
    </row>
    <row r="63" spans="1:19" ht="27" customHeight="1" x14ac:dyDescent="0.35">
      <c r="B63" s="203"/>
      <c r="C63" s="310"/>
      <c r="D63" s="310"/>
      <c r="G63" s="198"/>
      <c r="H63" s="207"/>
      <c r="I63" s="198"/>
      <c r="J63" s="198"/>
      <c r="K63" s="198"/>
      <c r="L63" s="198"/>
      <c r="M63" s="198"/>
      <c r="N63" s="239" t="str">
        <f t="shared" si="1"/>
        <v/>
      </c>
      <c r="O63" s="198"/>
      <c r="P63" s="198"/>
      <c r="Q63" s="198"/>
      <c r="R63" s="198"/>
      <c r="S63" s="198"/>
    </row>
    <row r="64" spans="1:19" ht="27" customHeight="1" x14ac:dyDescent="0.35">
      <c r="B64" s="203"/>
      <c r="C64" s="310"/>
      <c r="D64" s="310"/>
      <c r="G64" s="198"/>
      <c r="H64" s="207"/>
      <c r="I64" s="198"/>
      <c r="J64" s="198"/>
      <c r="K64" s="198"/>
      <c r="L64" s="198"/>
      <c r="M64" s="198"/>
      <c r="N64" s="239" t="str">
        <f t="shared" si="1"/>
        <v/>
      </c>
      <c r="O64" s="198"/>
      <c r="P64" s="198"/>
      <c r="Q64" s="198"/>
      <c r="R64" s="198"/>
      <c r="S64" s="198"/>
    </row>
    <row r="65" spans="2:19" ht="27" customHeight="1" x14ac:dyDescent="0.35">
      <c r="B65" s="203"/>
      <c r="C65" s="310"/>
      <c r="D65" s="310"/>
      <c r="G65" s="198"/>
      <c r="H65" s="207"/>
      <c r="I65" s="198"/>
      <c r="J65" s="198"/>
      <c r="K65" s="198"/>
      <c r="L65" s="198"/>
      <c r="M65" s="198"/>
      <c r="N65" s="239" t="str">
        <f t="shared" si="1"/>
        <v/>
      </c>
      <c r="O65" s="198"/>
      <c r="P65" s="198"/>
      <c r="Q65" s="198"/>
      <c r="R65" s="198"/>
      <c r="S65" s="198"/>
    </row>
    <row r="66" spans="2:19" ht="27" customHeight="1" x14ac:dyDescent="0.35">
      <c r="B66" s="203"/>
      <c r="C66" s="310"/>
      <c r="D66" s="310"/>
      <c r="G66" s="198"/>
      <c r="H66" s="207"/>
      <c r="I66" s="198"/>
      <c r="J66" s="198"/>
      <c r="K66" s="198"/>
      <c r="L66" s="198"/>
      <c r="M66" s="198"/>
      <c r="N66" s="239" t="str">
        <f t="shared" si="1"/>
        <v/>
      </c>
      <c r="O66" s="198"/>
      <c r="P66" s="198"/>
      <c r="Q66" s="198"/>
      <c r="R66" s="198"/>
      <c r="S66" s="198"/>
    </row>
    <row r="67" spans="2:19" x14ac:dyDescent="0.35">
      <c r="G67" s="198"/>
      <c r="H67" s="207"/>
      <c r="I67" s="198"/>
      <c r="J67" s="198"/>
      <c r="K67" s="198"/>
      <c r="L67" s="198"/>
      <c r="M67" s="198"/>
      <c r="N67" s="198"/>
      <c r="O67" s="198"/>
      <c r="P67" s="198"/>
      <c r="Q67" s="198"/>
      <c r="R67" s="198"/>
      <c r="S67" s="198"/>
    </row>
    <row r="68" spans="2:19" x14ac:dyDescent="0.35">
      <c r="G68" s="198"/>
      <c r="H68" s="207"/>
      <c r="I68" s="198"/>
      <c r="J68" s="198"/>
      <c r="K68" s="198"/>
      <c r="L68" s="198"/>
      <c r="M68" s="198"/>
      <c r="N68" s="198"/>
      <c r="O68" s="198"/>
      <c r="P68" s="198"/>
      <c r="Q68" s="198"/>
      <c r="R68" s="198"/>
      <c r="S68" s="198"/>
    </row>
    <row r="69" spans="2:19" x14ac:dyDescent="0.35">
      <c r="G69" s="198"/>
      <c r="H69" s="207"/>
      <c r="I69" s="198"/>
      <c r="J69" s="198"/>
      <c r="K69" s="198"/>
      <c r="L69" s="198"/>
      <c r="M69" s="198"/>
      <c r="N69" s="198"/>
      <c r="O69" s="198"/>
      <c r="P69" s="198"/>
      <c r="Q69" s="198"/>
      <c r="R69" s="198"/>
      <c r="S69" s="198"/>
    </row>
    <row r="70" spans="2:19" x14ac:dyDescent="0.35">
      <c r="G70" s="198"/>
      <c r="H70" s="207"/>
      <c r="I70" s="198"/>
      <c r="J70" s="198"/>
      <c r="K70" s="198"/>
      <c r="L70" s="198"/>
      <c r="M70" s="198"/>
      <c r="N70" s="198"/>
      <c r="O70" s="198"/>
      <c r="P70" s="198"/>
      <c r="Q70" s="198"/>
      <c r="R70" s="198"/>
      <c r="S70" s="198"/>
    </row>
    <row r="71" spans="2:19" x14ac:dyDescent="0.35">
      <c r="G71" s="198"/>
      <c r="H71" s="207"/>
      <c r="I71" s="198"/>
      <c r="J71" s="198"/>
      <c r="K71" s="198"/>
      <c r="L71" s="198"/>
      <c r="M71" s="198"/>
      <c r="N71" s="198"/>
      <c r="O71" s="198"/>
      <c r="P71" s="198"/>
      <c r="Q71" s="198"/>
      <c r="R71" s="198"/>
      <c r="S71" s="198"/>
    </row>
    <row r="72" spans="2:19" x14ac:dyDescent="0.35">
      <c r="G72" s="198"/>
      <c r="H72" s="207"/>
      <c r="I72" s="198"/>
      <c r="J72" s="198"/>
      <c r="K72" s="198"/>
      <c r="L72" s="198"/>
      <c r="M72" s="198"/>
      <c r="N72" s="198"/>
      <c r="O72" s="198"/>
      <c r="P72" s="198"/>
      <c r="Q72" s="198"/>
      <c r="R72" s="198"/>
      <c r="S72" s="198"/>
    </row>
    <row r="73" spans="2:19" x14ac:dyDescent="0.35">
      <c r="G73" s="198"/>
      <c r="H73" s="207"/>
      <c r="I73" s="198"/>
      <c r="J73" s="198"/>
      <c r="K73" s="198"/>
      <c r="L73" s="198"/>
      <c r="M73" s="198"/>
      <c r="N73" s="198"/>
      <c r="O73" s="198"/>
      <c r="P73" s="198"/>
      <c r="Q73" s="198"/>
      <c r="R73" s="198"/>
      <c r="S73" s="198"/>
    </row>
  </sheetData>
  <mergeCells count="60">
    <mergeCell ref="A5:D5"/>
    <mergeCell ref="B11:C12"/>
    <mergeCell ref="D11:D12"/>
    <mergeCell ref="B31:C32"/>
    <mergeCell ref="D13:D14"/>
    <mergeCell ref="D22:D23"/>
    <mergeCell ref="D20:D21"/>
    <mergeCell ref="A11:A12"/>
    <mergeCell ref="A13:A14"/>
    <mergeCell ref="B15:C15"/>
    <mergeCell ref="B13:C14"/>
    <mergeCell ref="A15:A16"/>
    <mergeCell ref="B20:C21"/>
    <mergeCell ref="A20:A21"/>
    <mergeCell ref="D31:D32"/>
    <mergeCell ref="B22:C23"/>
    <mergeCell ref="A22:A23"/>
    <mergeCell ref="D36:D37"/>
    <mergeCell ref="D29:D30"/>
    <mergeCell ref="D27:D28"/>
    <mergeCell ref="B29:C30"/>
    <mergeCell ref="A29:A30"/>
    <mergeCell ref="B27:C28"/>
    <mergeCell ref="A27:A28"/>
    <mergeCell ref="A31:A32"/>
    <mergeCell ref="C61:D61"/>
    <mergeCell ref="C60:D60"/>
    <mergeCell ref="B59:D59"/>
    <mergeCell ref="A44:A45"/>
    <mergeCell ref="B49:C50"/>
    <mergeCell ref="A49:A50"/>
    <mergeCell ref="D49:D50"/>
    <mergeCell ref="D51:D52"/>
    <mergeCell ref="B51:C52"/>
    <mergeCell ref="D44:D45"/>
    <mergeCell ref="B44:C45"/>
    <mergeCell ref="B56:C56"/>
    <mergeCell ref="A56:A57"/>
    <mergeCell ref="D56:D57"/>
    <mergeCell ref="C66:D66"/>
    <mergeCell ref="C65:D65"/>
    <mergeCell ref="C64:D64"/>
    <mergeCell ref="C63:D63"/>
    <mergeCell ref="C62:D62"/>
    <mergeCell ref="A9:A10"/>
    <mergeCell ref="B9:C10"/>
    <mergeCell ref="D9:D10"/>
    <mergeCell ref="A51:A52"/>
    <mergeCell ref="D15:D16"/>
    <mergeCell ref="B38:C39"/>
    <mergeCell ref="A38:A39"/>
    <mergeCell ref="D38:D39"/>
    <mergeCell ref="B40:C41"/>
    <mergeCell ref="A40:A41"/>
    <mergeCell ref="D40:D41"/>
    <mergeCell ref="B42:C43"/>
    <mergeCell ref="A42:A43"/>
    <mergeCell ref="D42:D43"/>
    <mergeCell ref="B36:C37"/>
    <mergeCell ref="A36:A37"/>
  </mergeCells>
  <conditionalFormatting sqref="A3">
    <cfRule type="cellIs" dxfId="13" priority="5" operator="equal">
      <formula>"No Name or UKPRN Provided - See 'Financial Tables'"</formula>
    </cfRule>
  </conditionalFormatting>
  <conditionalFormatting sqref="A5">
    <cfRule type="expression" dxfId="12" priority="9">
      <formula>AND(val_failed=0,val_warning&lt;&gt;0)</formula>
    </cfRule>
    <cfRule type="expression" dxfId="11" priority="10">
      <formula>val_failed&lt;&gt;0</formula>
    </cfRule>
    <cfRule type="expression" dxfId="10" priority="11">
      <formula>AND(val_failed=0,val_warning=0)</formula>
    </cfRule>
  </conditionalFormatting>
  <conditionalFormatting sqref="C16">
    <cfRule type="expression" dxfId="9" priority="111">
      <formula>AND($H$16=0,ISBLANK(C16))</formula>
    </cfRule>
  </conditionalFormatting>
  <conditionalFormatting sqref="D9">
    <cfRule type="cellIs" dxfId="8" priority="3" operator="equal">
      <formula>"Validation warning"</formula>
    </cfRule>
    <cfRule type="cellIs" dxfId="7" priority="4" operator="equal">
      <formula>"Validation failed"</formula>
    </cfRule>
  </conditionalFormatting>
  <conditionalFormatting sqref="D11 D13 D15 D20 D22 D27 D29 D31 D36 D38 D40 D42 D44 D49 D51">
    <cfRule type="cellIs" dxfId="6" priority="7" operator="equal">
      <formula>"Validation warning"</formula>
    </cfRule>
    <cfRule type="cellIs" dxfId="5" priority="8" operator="equal">
      <formula>"Validation failed"</formula>
    </cfRule>
  </conditionalFormatting>
  <conditionalFormatting sqref="D56">
    <cfRule type="cellIs" dxfId="4" priority="1" operator="equal">
      <formula>"Validation warning"</formula>
    </cfRule>
    <cfRule type="cellIs" dxfId="3" priority="2" operator="equal">
      <formula>"Validation failed"</formula>
    </cfRule>
  </conditionalFormatting>
  <conditionalFormatting sqref="F21">
    <cfRule type="expression" dxfId="2" priority="66">
      <formula>INDIRECT("U"&amp;ROW())="a"</formula>
    </cfRule>
    <cfRule type="expression" dxfId="1" priority="67">
      <formula>INDIRECT("U"&amp;ROW())=1</formula>
    </cfRule>
    <cfRule type="expression" dxfId="0" priority="68">
      <formula>INDIRECT("U"&amp;ROW())=0</formula>
    </cfRule>
  </conditionalFormatting>
  <dataValidations count="3">
    <dataValidation type="list" allowBlank="1" showInputMessage="1" showErrorMessage="1" sqref="C16" xr:uid="{00000000-0002-0000-0100-000000000000}">
      <formula1>"Confirm data in £s"</formula1>
    </dataValidation>
    <dataValidation type="list" allowBlank="1" showInputMessage="1" showErrorMessage="1" sqref="C57" xr:uid="{3EC1AE3D-DF89-4DFC-967F-06B20756FB3F}">
      <formula1>"Yes I have completed the Scenario Planning tab"</formula1>
    </dataValidation>
    <dataValidation type="list" allowBlank="1" showInputMessage="1" showErrorMessage="1" sqref="B61:B66" xr:uid="{1153F45F-AB36-4AFA-9C93-F3DE62468CCF}">
      <formula1>$L$15:$L$31</formula1>
    </dataValidation>
  </dataValidations>
  <pageMargins left="0.19685039370078741" right="0.19685039370078741" top="0.19685039370078741" bottom="0.19685039370078741" header="0.31496062992125984" footer="0.31496062992125984"/>
  <pageSetup paperSize="9" scale="4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405583-359d-43b4-b273-0eaaf844b1bc" xsi:nil="true"/>
    <lcf76f155ced4ddcb4097134ff3c332f xmlns="abfad1d3-5ec7-49b6-b887-0dfc7467700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2ac42e1f-8393-410e-9ca5-f333132f5efe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010261F054994E932308ADBDEBD0FC" ma:contentTypeVersion="24" ma:contentTypeDescription="Create a new document." ma:contentTypeScope="" ma:versionID="60bea35cc319073672369af0ddbabc33">
  <xsd:schema xmlns:xsd="http://www.w3.org/2001/XMLSchema" xmlns:xs="http://www.w3.org/2001/XMLSchema" xmlns:p="http://schemas.microsoft.com/office/2006/metadata/properties" xmlns:ns2="abfad1d3-5ec7-49b6-b887-0dfc74677006" xmlns:ns3="d3baf7f9-4022-4b25-a706-e2615f1f01c2" xmlns:ns4="3e405583-359d-43b4-b273-0eaaf844b1bc" targetNamespace="http://schemas.microsoft.com/office/2006/metadata/properties" ma:root="true" ma:fieldsID="92f34385ce20b9eed3a6a47fae4992b7" ns2:_="" ns3:_="" ns4:_="">
    <xsd:import namespace="abfad1d3-5ec7-49b6-b887-0dfc74677006"/>
    <xsd:import namespace="d3baf7f9-4022-4b25-a706-e2615f1f01c2"/>
    <xsd:import namespace="3e405583-359d-43b4-b273-0eaaf844b1bc"/>
    <xsd:element name="properties">
      <xsd:complexType>
        <xsd:sequence>
          <xsd:element name="documentManagement">
            <xsd:complexType>
              <xsd:all>
                <xsd:element ref="ns2:MediaServiceFastMetadata" minOccurs="0"/>
                <xsd:element ref="ns2:MediaService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4:TaxCatchAll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ad1d3-5ec7-49b6-b887-0dfc74677006" elementFormDefault="qualified">
    <xsd:import namespace="http://schemas.microsoft.com/office/2006/documentManagement/types"/>
    <xsd:import namespace="http://schemas.microsoft.com/office/infopath/2007/PartnerControls"/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2ac42e1f-8393-410e-9ca5-f333132f5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baf7f9-4022-4b25-a706-e2615f1f01c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405583-359d-43b4-b273-0eaaf844b1b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63a5795c-6e30-49f0-b254-a4e087637fa8}" ma:internalName="TaxCatchAll" ma:showField="CatchAllData" ma:web="d3baf7f9-4022-4b25-a706-e2615f1f01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22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858FFE-4D1D-492F-92E4-A9F76E3C2DDF}">
  <ds:schemaRefs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8f3619ce-505e-4eab-8088-bc6c48901990"/>
    <ds:schemaRef ds:uri="http://schemas.microsoft.com/office/2006/documentManagement/types"/>
    <ds:schemaRef ds:uri="http://purl.org/dc/elements/1.1/"/>
    <ds:schemaRef ds:uri="http://purl.org/dc/dcmitype/"/>
    <ds:schemaRef ds:uri="3e405583-359d-43b4-b273-0eaaf844b1bc"/>
    <ds:schemaRef ds:uri="87b494e2-f227-4294-97de-c047854fa52c"/>
    <ds:schemaRef ds:uri="http://schemas.microsoft.com/office/2006/metadata/properties"/>
    <ds:schemaRef ds:uri="http://purl.org/dc/terms/"/>
    <ds:schemaRef ds:uri="abfad1d3-5ec7-49b6-b887-0dfc74677006"/>
  </ds:schemaRefs>
</ds:datastoreItem>
</file>

<file path=customXml/itemProps2.xml><?xml version="1.0" encoding="utf-8"?>
<ds:datastoreItem xmlns:ds="http://schemas.openxmlformats.org/officeDocument/2006/customXml" ds:itemID="{A700F7DF-8A00-45B7-A3FD-C33285E878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0A4197-F420-4C35-9959-DB86E10A17C5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14DD20D3-DA94-4AF0-A623-0ACB8405B8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fad1d3-5ec7-49b6-b887-0dfc74677006"/>
    <ds:schemaRef ds:uri="d3baf7f9-4022-4b25-a706-e2615f1f01c2"/>
    <ds:schemaRef ds:uri="3e405583-359d-43b4-b273-0eaaf844b1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35</vt:i4>
      </vt:variant>
    </vt:vector>
  </HeadingPairs>
  <TitlesOfParts>
    <vt:vector size="39" baseType="lpstr">
      <vt:lpstr>config_in</vt:lpstr>
      <vt:lpstr>Financial tables</vt:lpstr>
      <vt:lpstr>Scenario planning</vt:lpstr>
      <vt:lpstr>Validation</vt:lpstr>
      <vt:lpstr>allyears_datacols</vt:lpstr>
      <vt:lpstr>allyears_rowtag</vt:lpstr>
      <vt:lpstr>allyears_rowvar</vt:lpstr>
      <vt:lpstr>allyears_y3_datacol</vt:lpstr>
      <vt:lpstr>allyears_y3_rowtag</vt:lpstr>
      <vt:lpstr>fin_all_datacols</vt:lpstr>
      <vt:lpstr>fin_all_rowtags1</vt:lpstr>
      <vt:lpstr>fin_all_rowtags10</vt:lpstr>
      <vt:lpstr>fin_all_rowtags11</vt:lpstr>
      <vt:lpstr>fin_all_rowtags12</vt:lpstr>
      <vt:lpstr>fin_all_rowtags13</vt:lpstr>
      <vt:lpstr>fin_all_rowtags14</vt:lpstr>
      <vt:lpstr>fin_all_rowtags15</vt:lpstr>
      <vt:lpstr>fin_all_rowtags16</vt:lpstr>
      <vt:lpstr>fin_all_rowtags17</vt:lpstr>
      <vt:lpstr>fin_all_rowtags18</vt:lpstr>
      <vt:lpstr>fin_all_rowtags19</vt:lpstr>
      <vt:lpstr>fin_all_rowtags2</vt:lpstr>
      <vt:lpstr>fin_all_rowtags20</vt:lpstr>
      <vt:lpstr>fin_all_rowtags21</vt:lpstr>
      <vt:lpstr>fin_all_rowtags22</vt:lpstr>
      <vt:lpstr>fin_all_rowtags23</vt:lpstr>
      <vt:lpstr>fin_all_rowtags3</vt:lpstr>
      <vt:lpstr>fin_all_rowtags4</vt:lpstr>
      <vt:lpstr>fin_all_rowtags5</vt:lpstr>
      <vt:lpstr>fin_all_rowtags6</vt:lpstr>
      <vt:lpstr>fin_all_rowtags7</vt:lpstr>
      <vt:lpstr>fin_all_rowtags8</vt:lpstr>
      <vt:lpstr>fin_all_rowtags9</vt:lpstr>
      <vt:lpstr>fin_all_rowvars</vt:lpstr>
      <vt:lpstr>'Financial tables'!Print_Area</vt:lpstr>
      <vt:lpstr>Provider</vt:lpstr>
      <vt:lpstr>UKPRN</vt:lpstr>
      <vt:lpstr>val_failed</vt:lpstr>
      <vt:lpstr>val_warning</vt:lpstr>
    </vt:vector>
  </TitlesOfParts>
  <Manager/>
  <Company>HEFCE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partrha</dc:creator>
  <cp:keywords/>
  <dc:description/>
  <cp:lastModifiedBy>Sara Carroll</cp:lastModifiedBy>
  <cp:revision/>
  <dcterms:created xsi:type="dcterms:W3CDTF">2013-05-15T12:07:20Z</dcterms:created>
  <dcterms:modified xsi:type="dcterms:W3CDTF">2026-09-15T12:48:17Z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0x010100FD010261F054994E932308ADBDEBD0FC</vt:lpwstr>
  </property>
  <property fmtid="{D5CDD505-2E9C-101B-9397-08002B2CF9AE}" pid="3" name="MediaServiceImageTags">
    <vt:lpwstr/>
  </property>
  <property fmtid="{D5CDD505-2E9C-101B-9397-08002B2CF9AE}" pid="4" name="RecordType">
    <vt:lpwstr/>
  </property>
</Properties>
</file>