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officeforstudents.sharepoint.com/sites/Team-DigitalPublishingTeam/Shared Documents/Design studio/WEBSITE/Advice and guidance/Promoting equal opportunities/Uni Connect/"/>
    </mc:Choice>
  </mc:AlternateContent>
  <xr:revisionPtr revIDLastSave="9" documentId="8_{31BEDFDF-561A-4D03-B500-0D1141005384}" xr6:coauthVersionLast="47" xr6:coauthVersionMax="47" xr10:uidLastSave="{E946E437-3D8A-4DA4-BA7C-B0FE8456F8E1}"/>
  <bookViews>
    <workbookView xWindow="-98" yWindow="-98" windowWidth="21795" windowHeight="13996" xr2:uid="{BBA611B5-C851-40A2-B77B-EDD86D4FD84C}"/>
  </bookViews>
  <sheets>
    <sheet name="Data" sheetId="1" r:id="rId1"/>
  </sheets>
  <definedNames>
    <definedName name="_xlnm._FilterDatabase" localSheetId="0" hidden="1">Data!$A$7:$J$7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7" i="1" l="1"/>
  <c r="J37" i="1"/>
  <c r="I37" i="1"/>
  <c r="E37" i="1"/>
  <c r="F37" i="1"/>
  <c r="G37" i="1"/>
  <c r="H37" i="1"/>
  <c r="D37" i="1"/>
</calcChain>
</file>

<file path=xl/sharedStrings.xml><?xml version="1.0" encoding="utf-8"?>
<sst xmlns="http://schemas.openxmlformats.org/spreadsheetml/2006/main" count="75" uniqueCount="75">
  <si>
    <t>Uni Connect funding by partnership for academic years 2016-17 to 2023-24</t>
  </si>
  <si>
    <t>Notes for Table 1</t>
  </si>
  <si>
    <t>The Uni Connect programme began as the National Collaborative Outreach Programme (NCOP) in January 2017 and was funded between January 2017 and March 2018 by the Higher Education Funding Council for England (HEFCE).</t>
  </si>
  <si>
    <t>Programme funding is distributed between the partnerships by formula linked to the characteristics and size of the learner population in the areas covered by each partnership.</t>
  </si>
  <si>
    <t>Table 1: OfS funding allocated to Uni Connect partnerships</t>
  </si>
  <si>
    <t>Uni Connect partnership name</t>
  </si>
  <si>
    <t>Lead provider name</t>
  </si>
  <si>
    <t>Lead provider UKPRN</t>
  </si>
  <si>
    <t>Funding for 2016-17 (January 2017 to July 2017)</t>
  </si>
  <si>
    <t>Funding for 2017-18 (August 2017 to July 2018)</t>
  </si>
  <si>
    <t>Funding for 2018-19 (August 2018 to July 2019)</t>
  </si>
  <si>
    <t>Funding for 2019-20 (August 2019 to July 2020)</t>
  </si>
  <si>
    <t>Funding for 2020-21 (August 2020 to July 2021)</t>
  </si>
  <si>
    <t>Funding for 2021-22 (August 2021 to July 2022)</t>
  </si>
  <si>
    <t>Funding for 2022-23 (August 2022 to July 2023)</t>
  </si>
  <si>
    <t>Funding for 2023-24 (August 2023 to July 2024)</t>
  </si>
  <si>
    <t>Aimhigher West Midlands</t>
  </si>
  <si>
    <t>The University of Birmingham</t>
  </si>
  <si>
    <t>Aspire Higher</t>
  </si>
  <si>
    <t>University of Hertfordshire</t>
  </si>
  <si>
    <t>Aspire to HE</t>
  </si>
  <si>
    <t>University of Wolverhampton</t>
  </si>
  <si>
    <t>Derbyshire and Nottinghamshire Collaborative Outreach Programme</t>
  </si>
  <si>
    <t>University of Derby</t>
  </si>
  <si>
    <t>Future Quest</t>
  </si>
  <si>
    <t>University of the West of England, Bristol</t>
  </si>
  <si>
    <t>Future U</t>
  </si>
  <si>
    <t>University of Central Lancashire</t>
  </si>
  <si>
    <t>Go Higher West Yorkshire</t>
  </si>
  <si>
    <t>The University of Leeds</t>
  </si>
  <si>
    <t>Greater Manchester Higher</t>
  </si>
  <si>
    <t>Manchester Metropolitan University</t>
  </si>
  <si>
    <t>GROWS (GAP)</t>
  </si>
  <si>
    <t>University of Gloucestershire</t>
  </si>
  <si>
    <t>Hello Future</t>
  </si>
  <si>
    <t>The University of Cumbria</t>
  </si>
  <si>
    <t>HEPP SY</t>
  </si>
  <si>
    <t>Sheffield Hallam University</t>
  </si>
  <si>
    <t>Higher Horizons+</t>
  </si>
  <si>
    <t>University of Keele</t>
  </si>
  <si>
    <t>Humber Outreach Programme (HOP)</t>
  </si>
  <si>
    <t>The University of Hull</t>
  </si>
  <si>
    <t>Inspiring Choices</t>
  </si>
  <si>
    <t>York St John University</t>
  </si>
  <si>
    <t>Kent and Medway Collaborative Outreach Programme</t>
  </si>
  <si>
    <t>The University of Kent</t>
  </si>
  <si>
    <t>LiNC Higher</t>
  </si>
  <si>
    <t>Bishop Grosseteste University</t>
  </si>
  <si>
    <t>London Uni Connect</t>
  </si>
  <si>
    <t>London Sourth Bank University</t>
  </si>
  <si>
    <t>Make Happen</t>
  </si>
  <si>
    <t>The University of Essex</t>
  </si>
  <si>
    <t>Network for East Anglian Collaborative Outreach (NEACO)</t>
  </si>
  <si>
    <t>University of Cambridge</t>
  </si>
  <si>
    <t>Next Steps South West</t>
  </si>
  <si>
    <t>University of Plymouth</t>
  </si>
  <si>
    <t>North East Collaborative Outreach Programme  (FutureMe)</t>
  </si>
  <si>
    <t>University of Newcastle upon Tyne</t>
  </si>
  <si>
    <t>Pathways</t>
  </si>
  <si>
    <t>The University of Leicester</t>
  </si>
  <si>
    <t>Shaping Futures</t>
  </si>
  <si>
    <t>The University of Liverpool</t>
  </si>
  <si>
    <t>Southern Universities Network</t>
  </si>
  <si>
    <t>University of Southampton</t>
  </si>
  <si>
    <t>Study Higher</t>
  </si>
  <si>
    <t>Oxford Brookes University</t>
  </si>
  <si>
    <t>Sussex Learning Network</t>
  </si>
  <si>
    <t>University of Brighton</t>
  </si>
  <si>
    <t>The Higher Education Outreach Network (HEON)</t>
  </si>
  <si>
    <t>The University of Surrey</t>
  </si>
  <si>
    <t>Think Higher</t>
  </si>
  <si>
    <t>The University of Warwick</t>
  </si>
  <si>
    <t>Wessex Inspiration Network</t>
  </si>
  <si>
    <t>The University of Bath</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</si>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</sst>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7" x14ac:knownFonts="1">
    <font>
      <sz val="11"/>
      <name val="Arial"/>
      <family val="2"/>
    </font>
    <font>
      <sz val="11"/>
      <color theme="1"/>
      <name val="Calibri"/>
      <family val="2"/>
      <scheme val="minor"/>
    </font>
    <font>
      <b/>
      <sz val="20"/>
      <color rgb="FF002554"/>
      <name val="Arial"/>
      <family val="2"/>
    </font>
    <font>
      <b/>
      <sz val="14"/>
      <color rgb="FF002554"/>
      <name val="Arial"/>
      <family val="2"/>
    </font>
    <font>
      <b/>
      <sz val="12"/>
      <color rgb="FF002554"/>
      <name val="Arial"/>
      <family val="2"/>
    </font>
    <font>
      <b/>
      <sz val="11"/>
      <color rgb="FF002554"/>
      <name val="Arial"/>
      <family val="2"/>
    </font>
    <font>
      <sz val="8"/>
      <name val="Arial"/>
      <family val="2"/>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6">
    <xf numFmtId="0" fontId="0" fillId="0" borderId="0">
      <alignment vertical="center"/>
    </xf>
    <xf numFmtId="0" fontId="2" fillId="0" borderId="0">
      <alignment vertical="center"/>
    </xf>
    <xf numFmtId="0" fontId="3" fillId="0" borderId="0">
      <alignment vertical="center"/>
    </xf>
    <xf numFmtId="0" fontId="4" fillId="0" borderId="0">
      <alignment vertical="center"/>
    </xf>
    <xf numFmtId="0" fontId="5" fillId="0" borderId="0" applyBorder="0">
      <alignment horizontal="left" vertical="center" wrapText="1"/>
    </xf>
    <xf numFmtId="0" fontId="1" fillId="0" borderId="0"/>
  </cellStyleXfs>
  <cellXfs count="14">
    <xf numFmtId="0" fontId="0" fillId="0" borderId="0" xfId="0">
      <alignment vertical="center"/>
    </xf>
    <xf numFmtId="0" fontId="2" fillId="0" borderId="0" xfId="1">
      <alignment vertical="center"/>
    </xf>
    <xf numFmtId="0" fontId="0" fillId="0" borderId="0" xfId="0" applyAlignment="1">
      <alignment horizontal="left" vertical="center"/>
    </xf>
    <xf numFmtId="164" fontId="0" fillId="0" borderId="0" xfId="0" applyNumberFormat="1">
      <alignment vertical="center"/>
    </xf>
    <xf numFmtId="0" fontId="4" fillId="0" borderId="1" xfId="0" applyFont="1" applyBorder="1">
      <alignment vertical="center"/>
    </xf>
    <xf numFmtId="0" fontId="4" fillId="0" borderId="2" xfId="0" applyFont="1" applyBorder="1">
      <alignment vertical="center"/>
    </xf>
    <xf numFmtId="0" fontId="4" fillId="0" borderId="2" xfId="0" applyFont="1" applyBorder="1" applyAlignment="1">
      <alignment horizontal="right" vertical="center" wrapText="1"/>
    </xf>
    <xf numFmtId="0" fontId="0" fillId="0" borderId="1" xfId="0" applyBorder="1">
      <alignment vertical="center"/>
    </xf>
    <xf numFmtId="0" fontId="0" fillId="0" borderId="2" xfId="0" applyBorder="1">
      <alignment vertical="center"/>
    </xf>
    <xf numFmtId="0" fontId="0" fillId="0" borderId="2" xfId="0" applyBorder="1" applyAlignment="1">
      <alignment horizontal="left" vertical="center"/>
    </xf>
    <xf numFmtId="164" fontId="0" fillId="0" borderId="2" xfId="0" applyNumberFormat="1" applyBorder="1">
      <alignment vertical="center"/>
    </xf>
    <xf numFmtId="0" fontId="3" fillId="0" borderId="0" xfId="2">
      <alignment vertical="center"/>
    </xf>
    <xf numFmtId="0" fontId="4" fillId="0" borderId="4" xfId="0" applyFont="1" applyBorder="1" applyAlignment="1">
      <alignment horizontal="right" vertical="center" wrapText="1"/>
    </xf>
    <xf numFmtId="164" fontId="0" fillId="0" borderId="3" xfId="0" applyNumberFormat="1" applyBorder="1">
      <alignment vertical="center"/>
    </xf>
  </cellXfs>
  <cellStyles count="6">
    <cellStyle name="Heading 1" xfId="1" builtinId="16" customBuiltin="1"/>
    <cellStyle name="Heading 2" xfId="2" builtinId="17" customBuiltin="1"/>
    <cellStyle name="Heading 3" xfId="3" builtinId="18" customBuiltin="1"/>
    <cellStyle name="Heading 4" xfId="4" builtinId="19" customBuiltin="1"/>
    <cellStyle name="Normal" xfId="0" builtinId="0" customBuiltin="1"/>
    <cellStyle name="Normal 2" xfId="5" xr:uid="{23C62914-8939-464A-A7DA-8C16BBBE62B5}"/>
  </cellStyles>
  <dxfs count="24">
    <dxf>
      <numFmt numFmtId="164" formatCode="&quot;£&quot;#,##0"/>
      <border diagonalUp="0" diagonalDown="0" outline="0">
        <left/>
        <right/>
        <top style="thin">
          <color indexed="64"/>
        </top>
        <bottom/>
      </border>
    </dxf>
    <dxf>
      <numFmt numFmtId="164" formatCode="&quot;£&quot;#,##0"/>
      <alignment horizontal="general" vertical="bottom" textRotation="0" wrapText="0" indent="0" justifyLastLine="0" shrinkToFit="0" readingOrder="0"/>
    </dxf>
    <dxf>
      <numFmt numFmtId="164" formatCode="&quot;£&quot;#,##0"/>
      <border diagonalUp="0" diagonalDown="0" outline="0">
        <left/>
        <right/>
        <top style="thin">
          <color indexed="64"/>
        </top>
        <bottom/>
      </border>
    </dxf>
    <dxf>
      <numFmt numFmtId="164" formatCode="&quot;£&quot;#,##0"/>
    </dxf>
    <dxf>
      <numFmt numFmtId="164" formatCode="&quot;£&quot;#,##0"/>
      <border diagonalUp="0" diagonalDown="0" outline="0">
        <left/>
        <right/>
        <top style="thin">
          <color indexed="64"/>
        </top>
        <bottom style="thin">
          <color indexed="64"/>
        </bottom>
      </border>
    </dxf>
    <dxf>
      <numFmt numFmtId="164" formatCode="&quot;£&quot;#,##0"/>
    </dxf>
    <dxf>
      <numFmt numFmtId="164" formatCode="&quot;£&quot;#,##0"/>
      <border diagonalUp="0" diagonalDown="0" outline="0">
        <left/>
        <right/>
        <top style="thin">
          <color indexed="64"/>
        </top>
        <bottom style="thin">
          <color indexed="64"/>
        </bottom>
      </border>
    </dxf>
    <dxf>
      <numFmt numFmtId="164" formatCode="&quot;£&quot;#,##0"/>
    </dxf>
    <dxf>
      <numFmt numFmtId="164" formatCode="&quot;£&quot;#,##0"/>
      <border diagonalUp="0" diagonalDown="0" outline="0">
        <left/>
        <right/>
        <top style="thin">
          <color indexed="64"/>
        </top>
        <bottom style="thin">
          <color indexed="64"/>
        </bottom>
      </border>
    </dxf>
    <dxf>
      <numFmt numFmtId="164" formatCode="&quot;£&quot;#,##0"/>
    </dxf>
    <dxf>
      <numFmt numFmtId="164" formatCode="&quot;£&quot;#,##0"/>
      <border diagonalUp="0" diagonalDown="0" outline="0">
        <left/>
        <right/>
        <top style="thin">
          <color indexed="64"/>
        </top>
        <bottom style="thin">
          <color indexed="64"/>
        </bottom>
      </border>
    </dxf>
    <dxf>
      <numFmt numFmtId="164" formatCode="&quot;£&quot;#,##0"/>
    </dxf>
    <dxf>
      <numFmt numFmtId="164" formatCode="&quot;£&quot;#,##0"/>
      <border diagonalUp="0" diagonalDown="0" outline="0">
        <left/>
        <right/>
        <top style="thin">
          <color indexed="64"/>
        </top>
        <bottom style="thin">
          <color indexed="64"/>
        </bottom>
      </border>
    </dxf>
    <dxf>
      <numFmt numFmtId="164" formatCode="&quot;£&quot;#,##0"/>
    </dxf>
    <dxf>
      <numFmt numFmtId="164" formatCode="&quot;£&quot;#,##0"/>
      <border diagonalUp="0" diagonalDown="0" outline="0">
        <left/>
        <right/>
        <top style="thin">
          <color indexed="64"/>
        </top>
        <bottom style="thin">
          <color indexed="64"/>
        </bottom>
      </border>
    </dxf>
    <dxf>
      <numFmt numFmtId="164" formatCode="&quot;£&quot;#,##0"/>
    </dxf>
    <dxf>
      <alignment horizontal="left" vertical="center" textRotation="0" wrapText="0" indent="0" justifyLastLine="0" shrinkToFit="0" readingOrder="0"/>
      <border diagonalUp="0" diagonalDown="0" outline="0">
        <left/>
        <right/>
        <top style="thin">
          <color indexed="64"/>
        </top>
        <bottom style="thin">
          <color indexed="64"/>
        </bottom>
      </border>
    </dxf>
    <dxf>
      <alignment horizontal="left" vertical="center" textRotation="0" wrapText="0" indent="0" justifyLastLine="0" shrinkToFit="0" readingOrder="0"/>
    </dxf>
    <dxf>
      <border diagonalUp="0" diagonalDown="0" outline="0">
        <left/>
        <right/>
        <top style="thin">
          <color indexed="64"/>
        </top>
        <bottom style="thin">
          <color indexed="64"/>
        </bottom>
      </border>
    </dxf>
    <dxf>
      <border diagonalUp="0" diagonalDown="0" outline="0">
        <left style="thin">
          <color indexed="64"/>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strike val="0"/>
        <outline val="0"/>
        <shadow val="0"/>
        <u val="none"/>
        <vertAlign val="baseline"/>
        <sz val="12"/>
        <color rgb="FF002554"/>
        <name val="Arial"/>
        <family val="2"/>
        <scheme val="none"/>
      </font>
      <alignment horizontal="right" vertical="center" textRotation="0" wrapText="1" indent="0" justifyLastLine="0" shrinkToFit="0" readingOrder="0"/>
      <border diagonalUp="0" diagonalDown="0">
        <left/>
        <right/>
        <top/>
        <bottom/>
        <vertical/>
        <horizontal/>
      </border>
    </dxf>
  </dxfs>
  <tableStyles count="0" defaultTableStyle="TableStyleMedium2" defaultPivotStyle="PivotStyleLight16"/>
  <colors>
    <mruColors>
      <color rgb="FF0025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9BFA06D-6652-44C9-B50E-C4A0A471EEBF}" name="Table1_OfS_funding_allocated_to_Uni_Connect_partnerships" displayName="Table1_OfS_funding_allocated_to_Uni_Connect_partnerships" ref="A7:K37" totalsRowCount="1" headerRowDxfId="23" headerRowBorderDxfId="22" tableBorderDxfId="21" totalsRowBorderDxfId="20">
  <autoFilter ref="A7:K36" xr:uid="{89BFA06D-6652-44C9-B50E-C4A0A471EEB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EAE6755-0149-4A63-9B48-DE0C2CF24B16}" name="Uni Connect partnership name" totalsRowLabel="Total" totalsRowDxfId="19"/>
    <tableColumn id="2" xr3:uid="{BD118CE2-D237-49FA-A34E-13E7EB1814B9}" name="Lead provider name" totalsRowDxfId="18"/>
    <tableColumn id="3" xr3:uid="{49A7D55E-FB04-45EF-9677-3B99BE74BED2}" name="Lead provider UKPRN" dataDxfId="17" totalsRowDxfId="16"/>
    <tableColumn id="4" xr3:uid="{E2F180B4-07E1-4626-A533-1C5F74629C67}" name="Funding for 2016-17 (January 2017 to July 2017)" totalsRowFunction="sum" dataDxfId="15" totalsRowDxfId="14"/>
    <tableColumn id="5" xr3:uid="{6F223DFF-1DF0-49C5-901D-304ACBFFC5D9}" name="Funding for 2017-18 (August 2017 to July 2018)" totalsRowFunction="sum" dataDxfId="13" totalsRowDxfId="12"/>
    <tableColumn id="6" xr3:uid="{CE1119F5-1E20-4710-88C5-DA8391C5BC3A}" name="Funding for 2018-19 (August 2018 to July 2019)" totalsRowFunction="sum" dataDxfId="11" totalsRowDxfId="10"/>
    <tableColumn id="7" xr3:uid="{62C313AD-072B-43A2-AFB9-A876598A3C39}" name="Funding for 2019-20 (August 2019 to July 2020)" totalsRowFunction="sum" dataDxfId="9" totalsRowDxfId="8"/>
    <tableColumn id="8" xr3:uid="{233AFC96-07AB-4C14-8845-137FDA2DD2C3}" name="Funding for 2020-21 (August 2020 to July 2021)" totalsRowFunction="sum" dataDxfId="7" totalsRowDxfId="6"/>
    <tableColumn id="9" xr3:uid="{336DDD5C-5F6D-49F9-8E75-CB2B901D46BB}" name="Funding for 2021-22 (August 2021 to July 2022)" totalsRowFunction="sum" dataDxfId="5" totalsRowDxfId="4"/>
    <tableColumn id="10" xr3:uid="{C9538AC1-A59C-4703-8B84-9BFFA388474E}" name="Funding for 2022-23 (August 2022 to July 2023)" totalsRowFunction="sum" dataDxfId="3" totalsRowDxfId="2"/>
    <tableColumn id="11" xr3:uid="{B6F049AC-2255-4030-A2DB-56E287854E67}" name="Funding for 2023-24 (August 2023 to July 2024)" totalsRowFunction="sum" dataDxfId="1" totalsRow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6726D-1A4B-48FB-90B9-7E830B9C5B84}">
  <dimension ref="A1:K37"/>
  <sheetViews>
    <sheetView showGridLines="0" tabSelected="1" workbookViewId="0"/>
  </sheetViews>
  <sheetFormatPr defaultColWidth="9" defaultRowHeight="13.5" x14ac:dyDescent="0.35"/>
  <cols>
    <col min="1" max="1" width="57.75" bestFit="1" customWidth="1"/>
    <col min="2" max="2" width="34.625" bestFit="1" customWidth="1"/>
    <col min="3" max="3" width="22.875" bestFit="1" customWidth="1"/>
    <col min="4" max="10" width="27" customWidth="1"/>
    <col min="11" max="11" width="23.25" customWidth="1"/>
  </cols>
  <sheetData>
    <row r="1" spans="1:11" ht="25.15" x14ac:dyDescent="0.35">
      <c r="A1" s="1" t="s">
        <v>0</v>
      </c>
    </row>
    <row r="2" spans="1:11" ht="17.649999999999999" x14ac:dyDescent="0.35">
      <c r="A2" s="11" t="s">
        <v>1</v>
      </c>
    </row>
    <row r="3" spans="1:11" x14ac:dyDescent="0.35">
      <c r="A3" t="s">
        <v>2</v>
      </c>
    </row>
    <row r="4" spans="1:11" x14ac:dyDescent="0.35">
      <c r="A4" t="s">
        <v>3</v>
      </c>
    </row>
    <row r="6" spans="1:11" ht="17.649999999999999" x14ac:dyDescent="0.35">
      <c r="A6" s="11" t="s">
        <v>4</v>
      </c>
    </row>
    <row r="7" spans="1:11" ht="45" customHeight="1" x14ac:dyDescent="0.35">
      <c r="A7" s="4" t="s">
        <v>5</v>
      </c>
      <c r="B7" s="5" t="s">
        <v>6</v>
      </c>
      <c r="C7" s="5" t="s">
        <v>7</v>
      </c>
      <c r="D7" s="6" t="s">
        <v>8</v>
      </c>
      <c r="E7" s="6" t="s">
        <v>9</v>
      </c>
      <c r="F7" s="6" t="s">
        <v>10</v>
      </c>
      <c r="G7" s="6" t="s">
        <v>11</v>
      </c>
      <c r="H7" s="6" t="s">
        <v>12</v>
      </c>
      <c r="I7" s="6" t="s">
        <v>13</v>
      </c>
      <c r="J7" s="6" t="s">
        <v>14</v>
      </c>
      <c r="K7" s="12" t="s">
        <v>15</v>
      </c>
    </row>
    <row r="8" spans="1:11" x14ac:dyDescent="0.35">
      <c r="A8" t="s">
        <v>16</v>
      </c>
      <c r="B8" t="s">
        <v>17</v>
      </c>
      <c r="C8" s="2">
        <v>10006840</v>
      </c>
      <c r="D8" s="3">
        <v>1142750</v>
      </c>
      <c r="E8" s="3">
        <v>2285501</v>
      </c>
      <c r="F8" s="3">
        <v>2285500</v>
      </c>
      <c r="G8" s="3">
        <v>2400020</v>
      </c>
      <c r="H8" s="3">
        <v>2400020</v>
      </c>
      <c r="I8" s="3">
        <v>1526272</v>
      </c>
      <c r="J8" s="3">
        <v>1116363</v>
      </c>
      <c r="K8" s="3">
        <v>1090601</v>
      </c>
    </row>
    <row r="9" spans="1:11" x14ac:dyDescent="0.35">
      <c r="A9" t="s">
        <v>18</v>
      </c>
      <c r="B9" t="s">
        <v>19</v>
      </c>
      <c r="C9" s="2">
        <v>10007147</v>
      </c>
      <c r="D9" s="3">
        <v>133578</v>
      </c>
      <c r="E9" s="3">
        <v>267155</v>
      </c>
      <c r="F9" s="3">
        <v>267156</v>
      </c>
      <c r="G9" s="3">
        <v>1243292</v>
      </c>
      <c r="H9" s="3">
        <v>1243292</v>
      </c>
      <c r="I9" s="3">
        <v>824211</v>
      </c>
      <c r="J9" s="3">
        <v>746179</v>
      </c>
      <c r="K9" s="3">
        <v>795986</v>
      </c>
    </row>
    <row r="10" spans="1:11" x14ac:dyDescent="0.35">
      <c r="A10" t="s">
        <v>20</v>
      </c>
      <c r="B10" t="s">
        <v>21</v>
      </c>
      <c r="C10" s="2">
        <v>10007166</v>
      </c>
      <c r="D10" s="3">
        <v>1174096</v>
      </c>
      <c r="E10" s="3">
        <v>2348192</v>
      </c>
      <c r="F10" s="3">
        <v>2348192</v>
      </c>
      <c r="G10" s="3">
        <v>2305299</v>
      </c>
      <c r="H10" s="3">
        <v>2305299</v>
      </c>
      <c r="I10" s="3">
        <v>1505033</v>
      </c>
      <c r="J10" s="3">
        <v>1019224</v>
      </c>
      <c r="K10" s="3">
        <v>964214</v>
      </c>
    </row>
    <row r="11" spans="1:11" x14ac:dyDescent="0.35">
      <c r="A11" t="s">
        <v>22</v>
      </c>
      <c r="B11" t="s">
        <v>23</v>
      </c>
      <c r="C11" s="2">
        <v>10007851</v>
      </c>
      <c r="D11" s="3">
        <v>1741127</v>
      </c>
      <c r="E11" s="3">
        <v>3482254</v>
      </c>
      <c r="F11" s="3">
        <v>3482254</v>
      </c>
      <c r="G11" s="3">
        <v>3303228</v>
      </c>
      <c r="H11" s="3">
        <v>3303228</v>
      </c>
      <c r="I11" s="3">
        <v>2069069</v>
      </c>
      <c r="J11" s="3">
        <v>1532716</v>
      </c>
      <c r="K11" s="3">
        <v>1472863</v>
      </c>
    </row>
    <row r="12" spans="1:11" x14ac:dyDescent="0.35">
      <c r="A12" t="s">
        <v>24</v>
      </c>
      <c r="B12" t="s">
        <v>25</v>
      </c>
      <c r="C12" s="2">
        <v>10007164</v>
      </c>
      <c r="D12" s="3">
        <v>946811</v>
      </c>
      <c r="E12" s="3">
        <v>1893622</v>
      </c>
      <c r="F12" s="3">
        <v>1893622</v>
      </c>
      <c r="G12" s="3">
        <v>1798404</v>
      </c>
      <c r="H12" s="3">
        <v>1798404</v>
      </c>
      <c r="I12" s="3">
        <v>1285643</v>
      </c>
      <c r="J12" s="3">
        <v>825676</v>
      </c>
      <c r="K12" s="3">
        <v>810685</v>
      </c>
    </row>
    <row r="13" spans="1:11" x14ac:dyDescent="0.35">
      <c r="A13" t="s">
        <v>26</v>
      </c>
      <c r="B13" t="s">
        <v>27</v>
      </c>
      <c r="C13" s="2">
        <v>10007141</v>
      </c>
      <c r="D13" s="3">
        <v>574565</v>
      </c>
      <c r="E13" s="3">
        <v>1149129</v>
      </c>
      <c r="F13" s="3">
        <v>1149130</v>
      </c>
      <c r="G13" s="3">
        <v>1182342</v>
      </c>
      <c r="H13" s="3">
        <v>1182342</v>
      </c>
      <c r="I13" s="3">
        <v>851569</v>
      </c>
      <c r="J13" s="3">
        <v>661894</v>
      </c>
      <c r="K13" s="3">
        <v>681118</v>
      </c>
    </row>
    <row r="14" spans="1:11" x14ac:dyDescent="0.35">
      <c r="A14" t="s">
        <v>28</v>
      </c>
      <c r="B14" t="s">
        <v>29</v>
      </c>
      <c r="C14" s="2">
        <v>10007795</v>
      </c>
      <c r="D14" s="3">
        <v>1687729</v>
      </c>
      <c r="E14" s="3">
        <v>3375458</v>
      </c>
      <c r="F14" s="3">
        <v>3375458</v>
      </c>
      <c r="G14" s="3">
        <v>3371080</v>
      </c>
      <c r="H14" s="3">
        <v>3371080</v>
      </c>
      <c r="I14" s="3">
        <v>2119897</v>
      </c>
      <c r="J14" s="3">
        <v>1507743</v>
      </c>
      <c r="K14" s="3">
        <v>1440034</v>
      </c>
    </row>
    <row r="15" spans="1:11" x14ac:dyDescent="0.35">
      <c r="A15" t="s">
        <v>30</v>
      </c>
      <c r="B15" t="s">
        <v>31</v>
      </c>
      <c r="C15" s="2">
        <v>10004180</v>
      </c>
      <c r="D15" s="3">
        <v>1917324</v>
      </c>
      <c r="E15" s="3">
        <v>3834648</v>
      </c>
      <c r="F15" s="3">
        <v>3834648</v>
      </c>
      <c r="G15" s="3">
        <v>3767819</v>
      </c>
      <c r="H15" s="3">
        <v>3767819</v>
      </c>
      <c r="I15" s="3">
        <v>2373846</v>
      </c>
      <c r="J15" s="3">
        <v>1746121</v>
      </c>
      <c r="K15" s="3">
        <v>1687616</v>
      </c>
    </row>
    <row r="16" spans="1:11" x14ac:dyDescent="0.35">
      <c r="A16" t="s">
        <v>32</v>
      </c>
      <c r="B16" t="s">
        <v>33</v>
      </c>
      <c r="C16" s="2">
        <v>10007145</v>
      </c>
      <c r="D16" s="3">
        <v>311149</v>
      </c>
      <c r="E16" s="3">
        <v>622298</v>
      </c>
      <c r="F16" s="3">
        <v>622298</v>
      </c>
      <c r="G16" s="3">
        <v>620483</v>
      </c>
      <c r="H16" s="3">
        <v>620483</v>
      </c>
      <c r="I16" s="3">
        <v>604013</v>
      </c>
      <c r="J16" s="3">
        <v>462140</v>
      </c>
      <c r="K16" s="3">
        <v>526672</v>
      </c>
    </row>
    <row r="17" spans="1:11" x14ac:dyDescent="0.35">
      <c r="A17" t="s">
        <v>34</v>
      </c>
      <c r="B17" t="s">
        <v>35</v>
      </c>
      <c r="C17" s="2">
        <v>10007842</v>
      </c>
      <c r="D17" s="3">
        <v>570413</v>
      </c>
      <c r="E17" s="3">
        <v>1140826</v>
      </c>
      <c r="F17" s="3">
        <v>1140826</v>
      </c>
      <c r="G17" s="3">
        <v>957842</v>
      </c>
      <c r="H17" s="3">
        <v>957842</v>
      </c>
      <c r="I17" s="3">
        <v>814148</v>
      </c>
      <c r="J17" s="3">
        <v>574212</v>
      </c>
      <c r="K17" s="3">
        <v>614228</v>
      </c>
    </row>
    <row r="18" spans="1:11" x14ac:dyDescent="0.35">
      <c r="A18" t="s">
        <v>36</v>
      </c>
      <c r="B18" t="s">
        <v>37</v>
      </c>
      <c r="C18" s="2">
        <v>10005790</v>
      </c>
      <c r="D18" s="3">
        <v>1844183</v>
      </c>
      <c r="E18" s="3">
        <v>3688367</v>
      </c>
      <c r="F18" s="3">
        <v>3688366</v>
      </c>
      <c r="G18" s="3">
        <v>3472075</v>
      </c>
      <c r="H18" s="3">
        <v>3472075</v>
      </c>
      <c r="I18" s="3">
        <v>2169157</v>
      </c>
      <c r="J18" s="3">
        <v>1534935</v>
      </c>
      <c r="K18" s="3">
        <v>1450492</v>
      </c>
    </row>
    <row r="19" spans="1:11" x14ac:dyDescent="0.35">
      <c r="A19" t="s">
        <v>38</v>
      </c>
      <c r="B19" t="s">
        <v>39</v>
      </c>
      <c r="C19" s="2">
        <v>10007767</v>
      </c>
      <c r="D19" s="3">
        <v>1491185</v>
      </c>
      <c r="E19" s="3">
        <v>2982369</v>
      </c>
      <c r="F19" s="3">
        <v>2982370</v>
      </c>
      <c r="G19" s="3">
        <v>2811235</v>
      </c>
      <c r="H19" s="3">
        <v>2811235</v>
      </c>
      <c r="I19" s="3">
        <v>1772066</v>
      </c>
      <c r="J19" s="3">
        <v>1338741</v>
      </c>
      <c r="K19" s="3">
        <v>1303925</v>
      </c>
    </row>
    <row r="20" spans="1:11" x14ac:dyDescent="0.35">
      <c r="A20" t="s">
        <v>40</v>
      </c>
      <c r="B20" t="s">
        <v>41</v>
      </c>
      <c r="C20" s="2">
        <v>10007149</v>
      </c>
      <c r="D20" s="3">
        <v>1034964</v>
      </c>
      <c r="E20" s="3">
        <v>2069929</v>
      </c>
      <c r="F20" s="3">
        <v>2069928</v>
      </c>
      <c r="G20" s="3">
        <v>1704432</v>
      </c>
      <c r="H20" s="3">
        <v>1704432</v>
      </c>
      <c r="I20" s="3">
        <v>1194891</v>
      </c>
      <c r="J20" s="3">
        <v>777275</v>
      </c>
      <c r="K20" s="3">
        <v>772871</v>
      </c>
    </row>
    <row r="21" spans="1:11" x14ac:dyDescent="0.35">
      <c r="A21" t="s">
        <v>42</v>
      </c>
      <c r="B21" t="s">
        <v>43</v>
      </c>
      <c r="C21" s="2">
        <v>10007713</v>
      </c>
      <c r="D21" s="3">
        <v>319976</v>
      </c>
      <c r="E21" s="3">
        <v>639951</v>
      </c>
      <c r="F21" s="3">
        <v>639952</v>
      </c>
      <c r="G21" s="3">
        <v>633556</v>
      </c>
      <c r="H21" s="3">
        <v>633556</v>
      </c>
      <c r="I21" s="3">
        <v>613484</v>
      </c>
      <c r="J21" s="3">
        <v>467191</v>
      </c>
      <c r="K21" s="3">
        <v>530618</v>
      </c>
    </row>
    <row r="22" spans="1:11" x14ac:dyDescent="0.35">
      <c r="A22" t="s">
        <v>44</v>
      </c>
      <c r="B22" t="s">
        <v>45</v>
      </c>
      <c r="C22" s="2">
        <v>10007150</v>
      </c>
      <c r="D22" s="3">
        <v>1078299</v>
      </c>
      <c r="E22" s="3">
        <v>2156597</v>
      </c>
      <c r="F22" s="3">
        <v>2156598</v>
      </c>
      <c r="G22" s="3">
        <v>2272614</v>
      </c>
      <c r="H22" s="3">
        <v>2272614</v>
      </c>
      <c r="I22" s="3">
        <v>1441148</v>
      </c>
      <c r="J22" s="3">
        <v>1139443</v>
      </c>
      <c r="K22" s="3">
        <v>1130707</v>
      </c>
    </row>
    <row r="23" spans="1:11" x14ac:dyDescent="0.35">
      <c r="A23" t="s">
        <v>46</v>
      </c>
      <c r="B23" t="s">
        <v>47</v>
      </c>
      <c r="C23" s="2">
        <v>10007811</v>
      </c>
      <c r="D23" s="3">
        <v>570990</v>
      </c>
      <c r="E23" s="3">
        <v>1141980</v>
      </c>
      <c r="F23" s="3">
        <v>1141980</v>
      </c>
      <c r="G23" s="3">
        <v>1163920</v>
      </c>
      <c r="H23" s="3">
        <v>1163920</v>
      </c>
      <c r="I23" s="3">
        <v>905426</v>
      </c>
      <c r="J23" s="3">
        <v>622894</v>
      </c>
      <c r="K23" s="3">
        <v>652261</v>
      </c>
    </row>
    <row r="24" spans="1:11" x14ac:dyDescent="0.35">
      <c r="A24" t="s">
        <v>48</v>
      </c>
      <c r="B24" t="s">
        <v>49</v>
      </c>
      <c r="C24" s="2">
        <v>10004078</v>
      </c>
      <c r="D24" s="3">
        <v>590678</v>
      </c>
      <c r="E24" s="3">
        <v>1181355</v>
      </c>
      <c r="F24" s="3">
        <v>1181356</v>
      </c>
      <c r="G24" s="3">
        <v>1896203</v>
      </c>
      <c r="H24" s="3">
        <v>1896203</v>
      </c>
      <c r="I24" s="3">
        <v>1292586</v>
      </c>
      <c r="J24" s="3">
        <v>1012892</v>
      </c>
      <c r="K24" s="3">
        <v>1086898</v>
      </c>
    </row>
    <row r="25" spans="1:11" x14ac:dyDescent="0.35">
      <c r="A25" t="s">
        <v>50</v>
      </c>
      <c r="B25" t="s">
        <v>51</v>
      </c>
      <c r="C25" s="2">
        <v>10007791</v>
      </c>
      <c r="D25" s="3">
        <v>1457309</v>
      </c>
      <c r="E25" s="3">
        <v>2914618</v>
      </c>
      <c r="F25" s="3">
        <v>2914618</v>
      </c>
      <c r="G25" s="3">
        <v>2984961</v>
      </c>
      <c r="H25" s="3">
        <v>2984961</v>
      </c>
      <c r="I25" s="3">
        <v>1869321</v>
      </c>
      <c r="J25" s="3">
        <v>1382221</v>
      </c>
      <c r="K25" s="3">
        <v>1327202</v>
      </c>
    </row>
    <row r="26" spans="1:11" x14ac:dyDescent="0.35">
      <c r="A26" t="s">
        <v>52</v>
      </c>
      <c r="B26" t="s">
        <v>53</v>
      </c>
      <c r="C26" s="2">
        <v>10007788</v>
      </c>
      <c r="D26" s="3">
        <v>2292457</v>
      </c>
      <c r="E26" s="3">
        <v>4584914</v>
      </c>
      <c r="F26" s="3">
        <v>4584914</v>
      </c>
      <c r="G26" s="3">
        <v>4496980</v>
      </c>
      <c r="H26" s="3">
        <v>4496980</v>
      </c>
      <c r="I26" s="3">
        <v>2796694</v>
      </c>
      <c r="J26" s="3">
        <v>2058517</v>
      </c>
      <c r="K26" s="3">
        <v>1955658</v>
      </c>
    </row>
    <row r="27" spans="1:11" x14ac:dyDescent="0.35">
      <c r="A27" t="s">
        <v>54</v>
      </c>
      <c r="B27" t="s">
        <v>55</v>
      </c>
      <c r="C27" s="2">
        <v>10007801</v>
      </c>
      <c r="D27" s="3">
        <v>1385846</v>
      </c>
      <c r="E27" s="3">
        <v>2771692</v>
      </c>
      <c r="F27" s="3">
        <v>2771692</v>
      </c>
      <c r="G27" s="3">
        <v>2757097</v>
      </c>
      <c r="H27" s="3">
        <v>2757097</v>
      </c>
      <c r="I27" s="3">
        <v>1741203</v>
      </c>
      <c r="J27" s="3">
        <v>1562912</v>
      </c>
      <c r="K27" s="3">
        <v>1588005</v>
      </c>
    </row>
    <row r="28" spans="1:11" x14ac:dyDescent="0.35">
      <c r="A28" t="s">
        <v>56</v>
      </c>
      <c r="B28" t="s">
        <v>57</v>
      </c>
      <c r="C28" s="2">
        <v>10007799</v>
      </c>
      <c r="D28" s="3">
        <v>1939046</v>
      </c>
      <c r="E28" s="3">
        <v>3878092</v>
      </c>
      <c r="F28" s="3">
        <v>3878092</v>
      </c>
      <c r="G28" s="3">
        <v>3650227</v>
      </c>
      <c r="H28" s="3">
        <v>3650227</v>
      </c>
      <c r="I28" s="3">
        <v>2308415</v>
      </c>
      <c r="J28" s="3">
        <v>1906036</v>
      </c>
      <c r="K28" s="3">
        <v>1904537</v>
      </c>
    </row>
    <row r="29" spans="1:11" x14ac:dyDescent="0.35">
      <c r="A29" t="s">
        <v>58</v>
      </c>
      <c r="B29" t="s">
        <v>59</v>
      </c>
      <c r="C29" s="2">
        <v>10007796</v>
      </c>
      <c r="D29" s="3">
        <v>703248</v>
      </c>
      <c r="E29" s="3">
        <v>1406496</v>
      </c>
      <c r="F29" s="3">
        <v>1406496</v>
      </c>
      <c r="G29" s="3">
        <v>686482</v>
      </c>
      <c r="H29" s="3">
        <v>686482</v>
      </c>
      <c r="I29" s="3">
        <v>612680</v>
      </c>
      <c r="J29" s="3">
        <v>466763</v>
      </c>
      <c r="K29" s="3">
        <v>530283</v>
      </c>
    </row>
    <row r="30" spans="1:11" x14ac:dyDescent="0.35">
      <c r="A30" t="s">
        <v>60</v>
      </c>
      <c r="B30" t="s">
        <v>61</v>
      </c>
      <c r="C30" s="2">
        <v>10006842</v>
      </c>
      <c r="D30" s="3">
        <v>857338</v>
      </c>
      <c r="E30" s="3">
        <v>1714675</v>
      </c>
      <c r="F30" s="3">
        <v>1714676</v>
      </c>
      <c r="G30" s="3">
        <v>1578815</v>
      </c>
      <c r="H30" s="3">
        <v>1578815</v>
      </c>
      <c r="I30" s="3">
        <v>1042111</v>
      </c>
      <c r="J30" s="3">
        <v>899147</v>
      </c>
      <c r="K30" s="3">
        <v>926965</v>
      </c>
    </row>
    <row r="31" spans="1:11" x14ac:dyDescent="0.35">
      <c r="A31" t="s">
        <v>62</v>
      </c>
      <c r="B31" t="s">
        <v>63</v>
      </c>
      <c r="C31" s="2">
        <v>10007158</v>
      </c>
      <c r="D31" s="3">
        <v>1764334</v>
      </c>
      <c r="E31" s="3">
        <v>3528668</v>
      </c>
      <c r="F31" s="3">
        <v>3528668</v>
      </c>
      <c r="G31" s="3">
        <v>3435740</v>
      </c>
      <c r="H31" s="3">
        <v>3435740</v>
      </c>
      <c r="I31" s="3">
        <v>2160845</v>
      </c>
      <c r="J31" s="3">
        <v>1580978</v>
      </c>
      <c r="K31" s="3">
        <v>1522255</v>
      </c>
    </row>
    <row r="32" spans="1:11" x14ac:dyDescent="0.35">
      <c r="A32" t="s">
        <v>64</v>
      </c>
      <c r="B32" t="s">
        <v>65</v>
      </c>
      <c r="C32" s="2">
        <v>10004930</v>
      </c>
      <c r="D32" s="3">
        <v>858438</v>
      </c>
      <c r="E32" s="3">
        <v>1716875</v>
      </c>
      <c r="F32" s="3">
        <v>1716876</v>
      </c>
      <c r="G32" s="3">
        <v>1899303</v>
      </c>
      <c r="H32" s="3">
        <v>1899303</v>
      </c>
      <c r="I32" s="3">
        <v>1218326</v>
      </c>
      <c r="J32" s="3">
        <v>846374</v>
      </c>
      <c r="K32" s="3">
        <v>825371</v>
      </c>
    </row>
    <row r="33" spans="1:11" x14ac:dyDescent="0.35">
      <c r="A33" t="s">
        <v>66</v>
      </c>
      <c r="B33" t="s">
        <v>67</v>
      </c>
      <c r="C33" s="2">
        <v>10000886</v>
      </c>
      <c r="D33" s="3">
        <v>982391</v>
      </c>
      <c r="E33" s="3">
        <v>1964783</v>
      </c>
      <c r="F33" s="3">
        <v>1964782</v>
      </c>
      <c r="G33" s="3">
        <v>1952376</v>
      </c>
      <c r="H33" s="3">
        <v>1952376</v>
      </c>
      <c r="I33" s="3">
        <v>1285210</v>
      </c>
      <c r="J33" s="3">
        <v>936621</v>
      </c>
      <c r="K33" s="3">
        <v>915129</v>
      </c>
    </row>
    <row r="34" spans="1:11" x14ac:dyDescent="0.35">
      <c r="A34" t="s">
        <v>68</v>
      </c>
      <c r="B34" t="s">
        <v>69</v>
      </c>
      <c r="C34" s="2">
        <v>10007160</v>
      </c>
      <c r="D34" s="3">
        <v>215902</v>
      </c>
      <c r="E34" s="3">
        <v>431803</v>
      </c>
      <c r="F34" s="3">
        <v>431804</v>
      </c>
      <c r="G34" s="3">
        <v>552702</v>
      </c>
      <c r="H34" s="3">
        <v>552702</v>
      </c>
      <c r="I34" s="3">
        <v>540932</v>
      </c>
      <c r="J34" s="3">
        <v>428497</v>
      </c>
      <c r="K34" s="3">
        <v>500388</v>
      </c>
    </row>
    <row r="35" spans="1:11" x14ac:dyDescent="0.35">
      <c r="A35" t="s">
        <v>70</v>
      </c>
      <c r="B35" t="s">
        <v>71</v>
      </c>
      <c r="C35" s="2">
        <v>10007163</v>
      </c>
      <c r="D35" s="3">
        <v>146281</v>
      </c>
      <c r="E35" s="3">
        <v>292562</v>
      </c>
      <c r="F35" s="3">
        <v>292562</v>
      </c>
      <c r="G35" s="3">
        <v>456180</v>
      </c>
      <c r="H35" s="3">
        <v>456180</v>
      </c>
      <c r="I35" s="3">
        <v>456180</v>
      </c>
      <c r="J35" s="3">
        <v>383296</v>
      </c>
      <c r="K35" s="3">
        <v>465075</v>
      </c>
    </row>
    <row r="36" spans="1:11" x14ac:dyDescent="0.35">
      <c r="A36" t="s">
        <v>72</v>
      </c>
      <c r="B36" t="s">
        <v>73</v>
      </c>
      <c r="C36" s="2">
        <v>10007850</v>
      </c>
      <c r="D36" s="3">
        <v>267595</v>
      </c>
      <c r="E36" s="3">
        <v>535190</v>
      </c>
      <c r="F36" s="3">
        <v>535190</v>
      </c>
      <c r="G36" s="3">
        <v>645293</v>
      </c>
      <c r="H36" s="3">
        <v>645293</v>
      </c>
      <c r="I36" s="3">
        <v>605623</v>
      </c>
      <c r="J36" s="3">
        <v>462999</v>
      </c>
      <c r="K36" s="3">
        <v>527343</v>
      </c>
    </row>
    <row r="37" spans="1:11" x14ac:dyDescent="0.35">
      <c r="A37" s="7" t="s">
        <v>74</v>
      </c>
      <c r="B37" s="8"/>
      <c r="C37" s="9"/>
      <c r="D37" s="10">
        <f>SUBTOTAL(109,Table1_OfS_funding_allocated_to_Uni_Connect_partnerships[Funding for 2016-17 (January 2017 to July 2017)])</f>
        <v>30000002</v>
      </c>
      <c r="E37" s="10">
        <f>SUBTOTAL(109,Table1_OfS_funding_allocated_to_Uni_Connect_partnerships[Funding for 2017-18 (August 2017 to July 2018)])</f>
        <v>59999999</v>
      </c>
      <c r="F37" s="10">
        <f>SUBTOTAL(109,Table1_OfS_funding_allocated_to_Uni_Connect_partnerships[Funding for 2018-19 (August 2018 to July 2019)])</f>
        <v>60000004</v>
      </c>
      <c r="G37" s="10">
        <f>SUBTOTAL(109,Table1_OfS_funding_allocated_to_Uni_Connect_partnerships[Funding for 2019-20 (August 2019 to July 2020)])</f>
        <v>60000000</v>
      </c>
      <c r="H37" s="10">
        <f>SUBTOTAL(109,Table1_OfS_funding_allocated_to_Uni_Connect_partnerships[Funding for 2020-21 (August 2020 to July 2021)])</f>
        <v>60000000</v>
      </c>
      <c r="I37" s="10">
        <f>SUBTOTAL(109,Table1_OfS_funding_allocated_to_Uni_Connect_partnerships[Funding for 2021-22 (August 2021 to July 2022)])</f>
        <v>39999999</v>
      </c>
      <c r="J37" s="13">
        <f>SUBTOTAL(109,Table1_OfS_funding_allocated_to_Uni_Connect_partnerships[Funding for 2022-23 (August 2022 to July 2023)])</f>
        <v>30000000</v>
      </c>
      <c r="K37" s="13">
        <f>SUBTOTAL(109,Table1_OfS_funding_allocated_to_Uni_Connect_partnerships[Funding for 2023-24 (August 2023 to July 2024)])</f>
        <v>30000000</v>
      </c>
    </row>
  </sheetData>
  <phoneticPr fontId="6" type="noConversion"/>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ac42e1f-8393-410e-9ca5-f333132f5efe"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lcf76f155ced4ddcb4097134ff3c332f xmlns="abfad1d3-5ec7-49b6-b887-0dfc74677006">
      <Terms xmlns="http://schemas.microsoft.com/office/infopath/2007/PartnerControls"/>
    </lcf76f155ced4ddcb4097134ff3c332f>
    <SharedWithUsers xmlns="d3baf7f9-4022-4b25-a706-e2615f1f01c2">
      <UserInfo>
        <DisplayName>Elizabeth Elliott</DisplayName>
        <AccountId>22</AccountId>
        <AccountType/>
      </UserInfo>
      <UserInfo>
        <DisplayName>Kirsty Johnson</DisplayName>
        <AccountId>20</AccountId>
        <AccountType/>
      </UserInfo>
      <UserInfo>
        <DisplayName>Liz Hetherington</DisplayName>
        <AccountId>19</AccountId>
        <AccountType/>
      </UserInfo>
      <UserInfo>
        <DisplayName>Rebecca Wynn-Mackenzie</DisplayName>
        <AccountId>49</AccountId>
        <AccountType/>
      </UserInfo>
      <UserInfo>
        <DisplayName>Sara Carroll</DisplayName>
        <AccountId>77</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1" ma:contentTypeDescription="Create a new document." ma:contentTypeScope="" ma:versionID="c2bca3f395bf442015c9ccfdf85bc3fb">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ead04fec23d07063562061ac37871b3b"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CC195B-C6BF-4EA0-94B6-93E4313D02F0}">
  <ds:schemaRefs>
    <ds:schemaRef ds:uri="Microsoft.SharePoint.Taxonomy.ContentTypeSync"/>
  </ds:schemaRefs>
</ds:datastoreItem>
</file>

<file path=customXml/itemProps2.xml><?xml version="1.0" encoding="utf-8"?>
<ds:datastoreItem xmlns:ds="http://schemas.openxmlformats.org/officeDocument/2006/customXml" ds:itemID="{78C605CF-4A16-469F-A954-0911EAAACCFA}">
  <ds:schemaRefs>
    <ds:schemaRef ds:uri="http://schemas.microsoft.com/sharepoint/v3/contenttype/forms"/>
  </ds:schemaRefs>
</ds:datastoreItem>
</file>

<file path=customXml/itemProps3.xml><?xml version="1.0" encoding="utf-8"?>
<ds:datastoreItem xmlns:ds="http://schemas.openxmlformats.org/officeDocument/2006/customXml" ds:itemID="{7CE96781-B9F3-4247-B3F5-F325EE0D5544}">
  <ds:schemaRefs>
    <ds:schemaRef ds:uri="http://www.w3.org/XML/1998/namespace"/>
    <ds:schemaRef ds:uri="http://schemas.microsoft.com/office/2006/metadata/properties"/>
    <ds:schemaRef ds:uri="d3baf7f9-4022-4b25-a706-e2615f1f01c2"/>
    <ds:schemaRef ds:uri="http://schemas.microsoft.com/office/2006/documentManagement/types"/>
    <ds:schemaRef ds:uri="http://purl.org/dc/dcmitype/"/>
    <ds:schemaRef ds:uri="http://schemas.microsoft.com/office/infopath/2007/PartnerControls"/>
    <ds:schemaRef ds:uri="3e405583-359d-43b4-b273-0eaaf844b1bc"/>
    <ds:schemaRef ds:uri="http://purl.org/dc/elements/1.1/"/>
    <ds:schemaRef ds:uri="http://schemas.openxmlformats.org/package/2006/metadata/core-properties"/>
    <ds:schemaRef ds:uri="abfad1d3-5ec7-49b6-b887-0dfc74677006"/>
    <ds:schemaRef ds:uri="http://purl.org/dc/terms/"/>
  </ds:schemaRefs>
</ds:datastoreItem>
</file>

<file path=customXml/itemProps4.xml><?xml version="1.0" encoding="utf-8"?>
<ds:datastoreItem xmlns:ds="http://schemas.openxmlformats.org/officeDocument/2006/customXml" ds:itemID="{43670F54-B7FB-4240-95F7-790B809C85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fad1d3-5ec7-49b6-b887-0dfc74677006"/>
    <ds:schemaRef ds:uri="d3baf7f9-4022-4b25-a706-e2615f1f01c2"/>
    <ds:schemaRef ds:uri="3e405583-359d-43b4-b273-0eaaf844b1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 Connect funding by partnership for academic years 2016-17 to 2023-24</dc:title>
  <dc:subject/>
  <dc:creator>Elizabeth Elliott</dc:creator>
  <cp:keywords/>
  <dc:description/>
  <cp:lastModifiedBy>Sara Carroll</cp:lastModifiedBy>
  <cp:revision/>
  <dcterms:created xsi:type="dcterms:W3CDTF">2022-04-21T15:59:04Z</dcterms:created>
  <dcterms:modified xsi:type="dcterms:W3CDTF">2023-06-21T12:13:50Z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0x0101004C8E88932206B14A8793DF0327ECE785</vt:lpwstr>
  </property>
  <property fmtid="{D5CDD505-2E9C-101B-9397-08002B2CF9AE}" pid="3" name="RecordType">
    <vt:lpwstr/>
  </property>
  <property fmtid="{D5CDD505-2E9C-101B-9397-08002B2CF9AE}" pid="4" name="MediaServiceImageTags">
    <vt:lpwstr/>
  </property>
</Properties>
</file>