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4131"/>
  <x:workbookPr codeName="ThisWorkbook" defaultThemeVersion="124226"/>
  <mc:AlternateContent xmlns:mc="http://schemas.openxmlformats.org/markup-compatibility/2006">
    <mc:Choice Requires="x15">
      <x15ac:absPath xmlns:x15ac="http://schemas.microsoft.com/office/spreadsheetml/2010/11/ac" url="\\hefce\asd\ASDPROJECTS\Allocations\Grant allocations\2021-22\Grant tables\Grant tables\Templates\July\"/>
    </mc:Choice>
  </mc:AlternateContent>
  <xr:revisionPtr revIDLastSave="0" documentId="13_ncr:1_{57ABE3D8-5F93-4C20-919A-50C925571F65}" xr6:coauthVersionLast="47" xr6:coauthVersionMax="47" xr10:uidLastSave="{00000000-0000-0000-0000-000000000000}"/>
  <x:bookViews>
    <x:workbookView xWindow="-120" yWindow="-120" windowWidth="29040" windowHeight="15840" tabRatio="769" xr2:uid="{00000000-000D-0000-FFFF-FFFF00000000}"/>
  </x:bookViews>
  <x:sheets>
    <x:sheet name="Information" sheetId="79" r:id="rId1"/>
    <x:sheet name="A Summary" sheetId="77" r:id="rId2"/>
    <x:sheet name="B High-cost" sheetId="22" r:id="rId3"/>
    <x:sheet name="C NMAH supplement" sheetId="80" r:id="rId4"/>
    <x:sheet name="D Overseas" sheetId="78" r:id="rId5"/>
    <x:sheet name="E Other high-cost TAs" sheetId="43" r:id="rId6"/>
    <x:sheet name="F Student access and success" sheetId="30" r:id="rId7"/>
    <x:sheet name="G Parameters" sheetId="17" r:id="rId8"/>
  </x:sheets>
  <x:definedNames>
    <x:definedName name="A_datacols1">'A Summary'!$C$35:$D$35</x:definedName>
    <x:definedName name="A_hidecols">'A Summary'!$D$36</x:definedName>
    <x:definedName name="A_hiderows_group1">'A Summary'!$G$4:$G$4</x:definedName>
    <x:definedName name="A_hiderows_group2">'A Summary'!#REF!</x:definedName>
    <x:definedName name="A_rowtags1">'A Summary'!$G$7:$G$16</x:definedName>
    <x:definedName name="A_rowtags2">'A Summary'!$G$18:$G$22</x:definedName>
    <x:definedName name="A_rowtags3">'A Summary'!$G$24:$G$25</x:definedName>
    <x:definedName name="A_rowvars">'A Summary'!$G$5</x:definedName>
    <x:definedName name="ACCL_TA">'E Other high-cost TAs'!$J$5</x:definedName>
    <x:definedName name="B_datacols1">'B High-cost'!$D$62:$G$62</x:definedName>
    <x:definedName name="B_rowtags">'B High-cost'!$J$5:$L$59</x:definedName>
    <x:definedName name="B_rowvars">'B High-cost'!$J$4:$L$4</x:definedName>
    <x:definedName name="C_coltags1">'C NMAH supplement'!$C$46:$C$46</x:definedName>
    <x:definedName name="C_coltags2">'C NMAH supplement'!$D$46:$D$46</x:definedName>
    <x:definedName name="C_coltags3">'C NMAH supplement'!$E$46:$G$46</x:definedName>
    <x:definedName name="C_colvars">'C NMAH supplement'!$A$46</x:definedName>
    <x:definedName name="C_datacols">'C NMAH supplement'!$C$47:$G$47</x:definedName>
    <x:definedName name="C_rowtags">'C NMAH supplement'!$I$6:$J$44</x:definedName>
    <x:definedName name="C_rowvars">'C NMAH supplement'!$I$5:$J$5</x:definedName>
    <x:definedName name="D_coltags1">'D Overseas'!$B$17:$C$17</x:definedName>
    <x:definedName name="D_coltags2">'D Overseas'!$D$17:$E$17</x:definedName>
    <x:definedName name="D_coltags3">'D Overseas'!$F$17:$G$17</x:definedName>
    <x:definedName name="D_colvars">'D Overseas'!$A$17</x:definedName>
    <x:definedName name="D_datacols">'D Overseas'!$B$18:$G$18</x:definedName>
    <x:definedName name="D_rowtags">'D Overseas'!$I$7:$I$12</x:definedName>
    <x:definedName name="D_rowtags2">'D Overseas'!$I$14</x:definedName>
    <x:definedName name="D_rowvars">'D Overseas'!$I$6</x:definedName>
    <x:definedName name="DATE">'A Summary'!$I$5</x:definedName>
    <x:definedName name="DENINTAR">'A Summary'!$J$32</x:definedName>
    <x:definedName name="DENINTAR_ISOV">'A Summary'!$J$33</x:definedName>
    <x:definedName name="DENINTAR_ISOV2">'A Summary'!#REF!</x:definedName>
    <x:definedName name="DENINTAR2">'A Summary'!#REF!</x:definedName>
    <x:definedName name="DIS_WHCOUNT">'F Student access and success'!$J$62</x:definedName>
    <x:definedName name="DISABLED">'F Student access and success'!$A$57</x:definedName>
    <x:definedName name="E_datacols1">'E Other high-cost TAs'!$E$97:$J$97</x:definedName>
    <x:definedName name="E_rowtags">'E Other high-cost TAs'!$L$6:$O$94</x:definedName>
    <x:definedName name="E_rowvars">'E Other high-cost TAs'!$L$5:$O$5</x:definedName>
    <x:definedName name="ERAS_TA">'D Overseas'!$G$4</x:definedName>
    <x:definedName name="F_datacols">'F Student access and success'!$E$92</x:definedName>
    <x:definedName name="F_rowtags1">'F Student access and success'!$H$6:$H$13</x:definedName>
    <x:definedName name="F_rowtags10">'F Student access and success'!$H$83:$H$86</x:definedName>
    <x:definedName name="F_rowtags11">'F Student access and success'!$H$51:$H$52</x:definedName>
    <x:definedName name="F_rowtags2">'F Student access and success'!$H$15:$H$23</x:definedName>
    <x:definedName name="F_rowtags3">'F Student access and success'!$H$28:$H$35</x:definedName>
    <x:definedName name="F_rowtags4">'F Student access and success'!$H$37:$H$46</x:definedName>
    <x:definedName name="F_rowtags5">'F Student access and success'!$H$50:$H$54</x:definedName>
    <x:definedName name="F_rowtags6">'F Student access and success'!$H$59:$H$60</x:definedName>
    <x:definedName name="F_rowtags7">'F Student access and success'!$H$62:$H$67</x:definedName>
    <x:definedName name="F_rowtags8">'F Student access and success'!$H$69:$H$71</x:definedName>
    <x:definedName name="F_rowtags9">'F Student access and success'!$H$75:$H$79</x:definedName>
    <x:definedName name="F_rowvars">'F Student access and success'!$H$5</x:definedName>
    <x:definedName name="Funding_hardship">'F Student access and success'!$A$74:$E$74</x:definedName>
    <x:definedName name="HEALTH_TA">'C NMAH supplement'!$G$4:$G$5</x:definedName>
    <x:definedName name="HIGHCOST">'B High-cost'!$G$4</x:definedName>
    <x:definedName name="INT_TA">'E Other high-cost TAs'!$I$5</x:definedName>
    <x:definedName name="LOND_TA">'E Other high-cost TAs'!#REF!</x:definedName>
    <x:definedName name="MEDINTAR">'A Summary'!$J$30</x:definedName>
    <x:definedName name="MEDINTAR_ISOV">'A Summary'!$J$31</x:definedName>
    <x:definedName name="MEDINTAR_ISOV2">'A Summary'!#REF!</x:definedName>
    <x:definedName name="MEDINTAR2">'A Summary'!#REF!</x:definedName>
    <x:definedName name="Mental_health">'F Student access and success'!$A$82:$E$82</x:definedName>
    <x:definedName name="PGTS_TA">'E Other high-cost TAs'!$H$5</x:definedName>
    <x:definedName name="_xlnm.Print_Area" localSheetId="1">'A Summary'!$A$1:$E$34</x:definedName>
    <x:definedName name="_xlnm.Print_Area" localSheetId="2">'B High-cost'!$A$1:$H$60</x:definedName>
    <x:definedName name="_xlnm.Print_Area" localSheetId="3">'C NMAH supplement'!$A$1:$H$44</x:definedName>
    <x:definedName name="_xlnm.Print_Area" localSheetId="4">'D Overseas'!$A$1:$G$14</x:definedName>
    <x:definedName name="_xlnm.Print_Area" localSheetId="5">'E Other high-cost TAs'!$A$1:$K$96</x:definedName>
    <x:definedName name="_xlnm.Print_Area" localSheetId="6">'F Student access and success'!$A$1:$F$89</x:definedName>
    <x:definedName name="_xlnm.Print_Area" localSheetId="7">'G Parameters'!$A$1:$H$55</x:definedName>
    <x:definedName name="_xlnm.Print_Area" localSheetId="0">Information!$A$1:$R$15</x:definedName>
    <x:definedName name="_xlnm.Print_Titles" localSheetId="5">'E Other high-cost TAs'!$A:$D,'E Other high-cost TAs'!$1:$5</x:definedName>
    <x:definedName name="PRORATA">'A Summary'!$L$2</x:definedName>
    <x:definedName name="PROVIDER">'A Summary'!$I$2</x:definedName>
    <x:definedName name="SP_FT">'F Student access and success'!$A$4</x:definedName>
    <x:definedName name="SP_PT">'F Student access and success'!$A$49</x:definedName>
    <x:definedName name="SPDISPOP">'F Student access and success'!$J$63</x:definedName>
    <x:definedName name="SPDSAALLOC">'F Student access and success'!$J$59</x:definedName>
    <x:definedName name="SPSDALLOC">'F Student access and success'!$J$60</x:definedName>
    <x:definedName name="SPSECTORFLAG">'A Summary'!$K$2</x:definedName>
    <x:definedName name="TABLEA">'A Summary'!$A$1</x:definedName>
    <x:definedName name="TABLEB">'B High-cost'!$A$1</x:definedName>
    <x:definedName name="TABLEC">'C NMAH supplement'!$A$1</x:definedName>
    <x:definedName name="TABLED">'D Overseas'!$A$1</x:definedName>
    <x:definedName name="TABLEE">'E Other high-cost TAs'!$A$1</x:definedName>
    <x:definedName name="TABLEF">'F Student access and success'!$A$1</x:definedName>
    <x:definedName name="TABLEG">'G Parameters'!$A$1</x:definedName>
    <x:definedName name="TC_coltags3">#REF!</x:definedName>
    <x:definedName name="TD_rowtags2">#REF!</x:definedName>
    <x:definedName name="UKPRN">'A Summary'!$J$2</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D33" i="77" l="1"/>
  <x:c r="D32" i="77"/>
  <x:c r="D31" i="77"/>
  <x:c r="D30" i="77"/>
  <x:c r="A11" i="79" l="1"/>
  <x:c r="C5" i="77" l="1"/>
  <x:c r="C34" i="22" l="1"/>
  <x:c r="C33" i="22"/>
  <x:c r="C32" i="22"/>
  <x:c r="C30" i="22"/>
  <x:c r="C29" i="22"/>
  <x:c r="C28" i="22"/>
  <x:c r="A12" i="79" l="1"/>
  <x:c r="A13" i="79"/>
  <x:c r="A29" i="77" l="1"/>
  <x:c r="C33" i="77"/>
  <x:c r="C32" i="77"/>
  <x:c r="C31" i="77"/>
  <x:c r="C30" i="77"/>
  <x:c r="A10" i="79" l="1"/>
  <x:c r="A14" i="79" l="1"/>
  <x:c r="I17" i="77" l="1"/>
  <x:c r="A9" i="79" l="1"/>
  <x:c r="I18" i="77" l="1"/>
  <x:c r="A4" i="79"/>
  <x:c r="I19" i="77" l="1"/>
  <x:c r="A1" i="80" l="1"/>
  <x:c r="A1" i="43"/>
  <x:c r="A1" i="17"/>
  <x:c r="A1" i="30"/>
  <x:c r="A1" i="78"/>
  <x:c r="A1" i="77"/>
  <x:c r="A1" i="22"/>
  <x:c r="M4" i="79" l="1"/>
  <x:c r="L4" i="79"/>
  <x:c r="K4" i="79"/>
  <x:c r="J4" i="79"/>
  <x:c r="I4" i="79"/>
  <x:c r="H4" i="79"/>
  <x:c r="G4" i="79"/>
  <x:c r="F4" i="79"/>
  <x:c r="E4" i="79"/>
  <x:c r="D4" i="79"/>
  <x:c r="C4" i="79"/>
  <x:c r="B4" i="79"/>
  <x:c r="B7" i="80" l="1"/>
  <x:c r="B13" i="80" l="1"/>
  <x:c r="B21" i="80"/>
  <x:c r="B29" i="80"/>
  <x:c r="B37" i="80"/>
  <x:c r="B9" i="80"/>
  <x:c r="B17" i="80"/>
  <x:c r="B25" i="80"/>
  <x:c r="B33" i="80"/>
  <x:c r="B41" i="80"/>
  <x:c r="B11" i="80"/>
  <x:c r="B15" i="80"/>
  <x:c r="B19" i="80"/>
  <x:c r="B23" i="80"/>
  <x:c r="B27" i="80"/>
  <x:c r="B31" i="80"/>
  <x:c r="B35" i="80"/>
  <x:c r="B39" i="80"/>
  <x:c r="B43" i="80"/>
  <x:c r="A5" i="79" l="1"/>
  <x:c r="A3" i="77" l="1"/>
  <x:c r="A8" i="79" s="1"/>
  <x:c r="C8" i="43" l="1"/>
  <x:c r="C88" i="43"/>
  <x:c r="C92" i="43"/>
  <x:c r="C20" i="43"/>
  <x:c r="C87" i="43"/>
  <x:c r="C91" i="43"/>
  <x:c r="C89" i="43"/>
  <x:c r="C93" i="43"/>
  <x:c r="C10" i="43"/>
  <x:c r="C84" i="43"/>
  <x:c r="C61" i="43"/>
  <x:c r="C68" i="43"/>
  <x:c r="C60" i="43"/>
  <x:c r="C59" i="43"/>
  <x:c r="C80" i="43"/>
  <x:c r="C82" i="43"/>
  <x:c r="C72" i="43"/>
  <x:c r="C74" i="43"/>
  <x:c r="C76" i="43"/>
  <x:c r="C64" i="43"/>
  <x:c r="C66" i="43"/>
  <x:c r="C52" i="43"/>
  <x:c r="C54" i="43"/>
  <x:c r="C56" i="43"/>
  <x:c r="C44" i="43"/>
  <x:c r="C46" i="43"/>
  <x:c r="C48" i="43"/>
  <x:c r="C36" i="43"/>
  <x:c r="C28" i="43"/>
  <x:c r="C38" i="43"/>
  <x:c r="C40" i="43"/>
  <x:c r="C30" i="43"/>
  <x:c r="C32" i="43"/>
  <x:c r="C22" i="43"/>
  <x:c r="C24" i="43"/>
  <x:c r="C14" i="43"/>
  <x:c r="C16" i="43"/>
  <x:c r="C12" i="22" l="1"/>
  <x:c r="C10" i="22"/>
  <x:c r="C6" i="22"/>
  <x:c r="C9" i="22"/>
  <x:c r="C7" i="22"/>
  <x:c r="C41" i="22"/>
  <x:c r="C56" i="22"/>
  <x:c r="C57" i="22"/>
  <x:c r="C58" i="22"/>
  <x:c r="C52" i="22"/>
  <x:c r="C53" i="22"/>
  <x:c r="C54" i="22"/>
  <x:c r="C48" i="22"/>
  <x:c r="C49" i="22"/>
  <x:c r="C50" i="22"/>
  <x:c r="C44" i="22"/>
  <x:c r="C45" i="22"/>
  <x:c r="C46" i="22"/>
  <x:c r="C40" i="22"/>
  <x:c r="C42" i="22"/>
  <x:c r="C17" i="22"/>
  <x:c r="C36" i="22"/>
  <x:c r="C37" i="22"/>
  <x:c r="C38" i="22"/>
  <x:c r="C24" i="22"/>
  <x:c r="C25" i="22"/>
  <x:c r="C26" i="22"/>
  <x:c r="C20" i="22"/>
  <x:c r="C21" i="22"/>
  <x:c r="C22" i="22"/>
  <x:c r="C16" i="22"/>
  <x:c r="C18" i="22"/>
  <x:c r="C14" i="22"/>
  <x:c r="C13" i="22"/>
</x:calcChain>
</file>

<file path=xl/sharedStrings.xml><?xml version="1.0" encoding="utf-8"?>
<x:sst xmlns:x="http://schemas.openxmlformats.org/spreadsheetml/2006/main" count="1458" uniqueCount="406">
  <x:si>
    <x:t>Mode</x:t>
  </x:si>
  <x:si>
    <x:t>PT</x:t>
  </x:si>
  <x:si>
    <x:t>FTS</x:t>
  </x:si>
  <x:si>
    <x:t>Total</x:t>
  </x:si>
  <x:si>
    <x:t>All</x:t>
  </x:si>
  <x:si>
    <x:t>Level</x:t>
  </x:si>
  <x:si>
    <x:t>UG</x:t>
  </x:si>
  <x:si>
    <x:t>A</x:t>
  </x:si>
  <x:si>
    <x:t>B</x:t>
  </x:si>
  <x:si>
    <x:t>D</x:t>
  </x:si>
  <x:si>
    <x:t>Length</x:t>
  </x:si>
  <x:si>
    <x:t>Long</x:t>
  </x:si>
  <x:si>
    <x:t>Standard</x:t>
  </x:si>
  <x:si>
    <x:t>Price group</x:t>
  </x:si>
  <x:si>
    <x:t>SWOUT</x:t>
  </x:si>
  <x:si>
    <x:t>Clinical consultants' pay</x:t>
  </x:si>
  <x:si>
    <x:t>NHS pensions scheme compensation</x:t>
  </x:si>
  <x:si>
    <x:t>Weighted FTEs</x:t>
  </x:si>
  <x:si>
    <x:t>Funding rate per weighted FTE (£)</x:t>
  </x:si>
  <x:si>
    <x:t>DISFTE</x:t>
  </x:si>
  <x:si>
    <x:t>Senior academic GPs' pay</x:t>
  </x:si>
  <x:si>
    <x:t>S</x:t>
  </x:si>
  <x:si>
    <x:t>L</x:t>
  </x:si>
  <x:si>
    <x:t xml:space="preserve"> </x:t>
  </x:si>
  <x:si>
    <x:t>C1</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</x:si>
  <x:si>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</x:si>
  <x:si>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</x:si>
  <x:si>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</x:si>
  <x:si>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</x:si>
  <x:si>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</x:si>
  <x:si>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</x:si>
  <x:si>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</x:si>
  <x:si>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</x:si>
  <x:si>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</x:si>
  <x:si>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</x:si>
  <x:si>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</x:si>
  <x:si>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</x:si>
  <x:si>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</x:si>
  <x:si>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</x:si>
  <x:si>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</x:si>
  <x:si>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</x:si>
  <x:si>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</x:si>
  <x:si>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</x:si>
  <x:si>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</x:si>
  <x:si>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</x:si>
  <x:si>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</x:si>
  <x:si>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</x:si>
  <x:si>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</x:si>
  <x:si>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</x:si>
  <x:si>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</x:si>
  <x:si>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</x:si>
  <x:si>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</x:si>
  <x:si>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</x:si>
  <x:si>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</x:si>
  <x:si>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</x:si>
  <x:si>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</x:si>
  <x:si>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</x:si>
  <x:si>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</x:si>
  <x:si>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</x:si>
  <x:si>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</x:si>
  <x:si>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</x:si>
  <x:si>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</x:si>
  <x:si>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</x:si>
  <x:si>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</x:si>
  <x:si>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</x:si>
  <x:si>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</x:si>
  <x:si>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</x:si>
  <x:si>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</x:si>
  <x:si>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</x:si>
  <x:si>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</x:si>
  <x:si>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</x:si>
  <x:si>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</x:si>
  <x:si>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</x:si>
  <x:si>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</x:si>
  <x:si>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</x:si>
  <x:si>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</x:si>
  <x:si>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</x:si>
  <x:si>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</x:si>
  <x:si>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</x:si>
  <x:si>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</x:si>
  <x:si>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</x:si>
  <x:si>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</x:si>
  <x:si>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</x:si>
  <x:si>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</x:si>
  <x:si>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2.1</x:t>
  </x:si>
  <x:si>
    <x:t>C1 and C2</x:t>
  </x:si>
  <x:si>
    <x:t>Intensive postgraduate provision (£)</x:t>
  </x:si>
  <x:si>
    <x:t>HOMEF</x:t>
  </x:si>
  <x:si>
    <x:t>Specialist institutions</x:t>
  </x:si>
  <x:si>
    <x:t>PGT_ML</x:t>
  </x:si>
  <x:si>
    <x:t>PGT_OTH</x:t>
  </x:si>
  <x:si>
    <x:t>Postgraduate taught supplement</x:t>
  </x:si>
  <x:si>
    <x:t>Postgraduate taught supplement (£)</x:t>
  </x:si>
  <x:si>
    <x:t>Disabled students' premium</x:t>
  </x:si>
  <x:si>
    <x:t>HIGHCOST</x:t>
  </x:si>
  <x:si>
    <x:t>T_TOT</x:t>
  </x:si>
  <x:si>
    <x:t>GRANT</x:t>
  </x:si>
  <x:si>
    <x:t>ALLOC</x:t>
  </x:si>
  <x:si>
    <x:t>MEDINTAR</x:t>
  </x:si>
  <x:si>
    <x:t>DENINTAR</x:t>
  </x:si>
  <x:si>
    <x:t>PGTS_TA</x:t>
  </x:si>
  <x:si>
    <x:t>INT_TA</x:t>
  </x:si>
  <x:si>
    <x:t>ACCL_TA</x:t>
  </x:si>
  <x:si>
    <x:t>ERAS_TA</x:t>
  </x:si>
  <x:si>
    <x:t>IS_TA</x:t>
  </x:si>
  <x:si>
    <x:t>CCPAY_TA</x:t>
  </x:si>
  <x:si>
    <x:t>SAGP_TA</x:t>
  </x:si>
  <x:si>
    <x:t>NHS_TA</x:t>
  </x:si>
  <x:si>
    <x:t>Titles</x:t>
  </x:si>
  <x:si>
    <x:t>E_rowtags</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</x:si>
  <x:si>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</x:si>
  <x:si>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</x:si>
  <x:si>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</x:si>
  <x:si>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</x:si>
  <x:si>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</x:si>
  <x:si>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</x:si>
  <x:si>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</x:si>
  <x:si>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</x:si>
  <x:si>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</x:si>
  <x:si>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</x:si>
  <x:si>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</x:si>
  <x:si>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</x:si>
  <x:si>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</x:si>
  <x:si>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</x:si>
  <x:si>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</x:si>
  <x:si>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</x:si>
  <x:si>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</x:si>
  <x:si>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</x:si>
  <x:si>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</x:si>
  <x:si>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</x:si>
  <x:si>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</x:si>
  <x:si>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</x:si>
  <x:si>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</x:si>
  <x:si>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</x:si>
  <x:si>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</x:si>
  <x:si>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</x:si>
  <x:si>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</x:si>
  <x:si>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</x:si>
  <x:si>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</x:si>
  <x:si>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</x:si>
  <x:si>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</x:si>
  <x:si>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</x:si>
  <x:si>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</x:si>
  <x:si>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</x:si>
  <x:si>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</x:si>
  <x:si>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DIS_WHCOUNT</x:t>
  </x:si>
  <x:si>
    <x:t>UKPRN</x:t>
  </x:si>
  <x:si>
    <x:t>Non-fundable</x:t>
  </x:si>
  <x:si>
    <x:t>Type of year abroad</x:t>
  </x:si>
  <x:si>
    <x:t>Sandwich year out</x:t>
  </x:si>
  <x:si>
    <x:t>Profession</x:t>
  </x:si>
  <x:si>
    <x:t>YEARABR</x:t>
  </x:si>
  <x:si>
    <x:t>Dental hygiene</x:t>
  </x:si>
  <x:si>
    <x:t>Dental therapy</x:t>
  </x:si>
  <x:si>
    <x:t>Dietetics</x:t>
  </x:si>
  <x:si>
    <x:t>Midwifery</x:t>
  </x:si>
  <x:si>
    <x:t>Occupational therapy</x:t>
  </x:si>
  <x:si>
    <x:t>Operating department practice</x:t>
  </x:si>
  <x:si>
    <x:t>Physiotherapy</x:t>
  </x:si>
  <x:si>
    <x:t>A Summary</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</x:si>
  <x:si>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</x:si>
  <x:si>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</x:si>
  <x:si>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</x:si>
  <x:si>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</x:si>
  <x:si>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</x:si>
  <x:si>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</x:si>
  <x:si>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</x:si>
  <x:si>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</x:si>
  <x:si>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</x:si>
  <x:si>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</x:si>
  <x:si>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</x:si>
  <x:si>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</x:si>
  <x:si>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</x:si>
  <x:si>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</x:si>
  <x:si>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</x:si>
  <x:si>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</x:si>
  <x:si>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</x:si>
  <x:si>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</x:si>
  <x:si>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</x:si>
  <x:si>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</x:si>
  <x:si>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</x:si>
  <x:si>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</x:si>
  <x:si>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A_rowvars</x:t>
  </x:si>
  <x:si>
    <x:t>B_rowvars</x:t>
  </x:si>
  <x:si>
    <x:t>D_colvars</x:t>
  </x:si>
  <x:si>
    <x:t>D_rowvars</x:t>
  </x:si>
  <x:si>
    <x:t>A_</x:t>
  </x:si>
  <x:si>
    <x:t>B_</x:t>
  </x:si>
  <x:si>
    <x:t>D_</x:t>
  </x:si>
  <x:si>
    <x:t>E_</x:t>
  </x:si>
  <x:si>
    <x:t>F_</x:t>
  </x:si>
  <x:si>
    <x:t>E_rowvars</x:t>
  </x:si>
  <x:si>
    <x:t>D_coltags1, D_coltags2, D_coltags3</x:t>
  </x:si>
  <x:si>
    <x:t>D_datacols</x:t>
  </x:si>
  <x:si>
    <x:t>C_</x:t>
  </x:si>
  <x:si>
    <x:t>C_datacols</x:t>
  </x:si>
  <x:si>
    <x:t>C_rowvars</x:t>
  </x:si>
  <x:si>
    <x:t>MEDINTAR_ISOV</x:t>
  </x:si>
  <x:si>
    <x:t>DENINTAR_ISOV</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</x:si>
  <x:si>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</x:si>
  <x:si>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</x:si>
  <x:si>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</x:si>
  <x:si>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</x:si>
  <x:si>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</x:si>
  <x:si>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</x:si>
  <x:si>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</x:si>
  <x:si>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</x:si>
  <x:si>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</x:si>
  <x:si>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</x:si>
  <x:si>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</x:si>
  <x:si>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</x:si>
  <x:si>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</x:si>
  <x:si>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</x:si>
  <x:si>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</x:si>
  <x:si>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</x:si>
  <x:si>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</x:si>
  <x:si>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</x:si>
  <x:si>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</x:si>
  <x:si>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</x:si>
  <x:si>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</x:si>
  <x:si>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</x:si>
  <x:si>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</x:si>
  <x:si>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SP_FT_MAIN</x:t>
  </x:si>
  <x:si>
    <x:t>SP_FT_SUPP</x:t>
  </x:si>
  <x:si>
    <x:t>Of which maximum overseas numbers</x:t>
  </x:si>
  <x:si>
    <x:t>Nursing, midwifery and allied health supplement (£)</x:t>
  </x:si>
  <x:si>
    <x:t>Nursing, midwifery and allied health supplement</x:t>
  </x:si>
  <x:si>
    <x:t>Date</x:t>
  </x:si>
  <x:si>
    <x:t>Hide sheet</x:t>
  </x:si>
  <x:si>
    <x:t>Last row</x:t>
  </x:si>
  <x:si>
    <x:t>Sub-level</x:t>
  </x:si>
  <x:si>
    <x:t>Age</x:t>
  </x:si>
  <x:si>
    <x:t>Risk category</x:t>
  </x:si>
  <x:si>
    <x:t>Weight</x:t>
  </x:si>
  <x:si>
    <x:t>First degree</x:t>
  </x:si>
  <x:si>
    <x:t>Young</x:t>
  </x:si>
  <x:si>
    <x:t>Medium</x:t>
  </x:si>
  <x:si>
    <x:t>High</x:t>
  </x:si>
  <x:si>
    <x:t>Mature</x:t>
  </x:si>
  <x:si>
    <x:t>Other UG</x:t>
  </x:si>
  <x:si>
    <x:t>Total headcount</x:t>
  </x:si>
  <x:si>
    <x:t>Quintiles</x:t>
  </x:si>
  <x:si>
    <x:t>1 and 2</x:t>
  </x:si>
  <x:si>
    <x:t>Disability status</x:t>
  </x:si>
  <x:si>
    <x:t>In receipt of DSA</x:t>
  </x:si>
  <x:si>
    <x:t>Self-declared disability, not in receipt of DSA</x:t>
  </x:si>
  <x:si>
    <x:t>Provider</x:t>
  </x:si>
  <x:si>
    <x:t>Provider name</x:t>
  </x:si>
  <x:si>
    <x:t>PROVIDER</x:t>
  </x:si>
  <x:si>
    <x:t>High-cost subject funding (£)</x:t>
  </x:si>
  <x:si>
    <x:t>Full-time</x:t>
  </x:si>
  <x:si>
    <x:t>Full-time student premium (main allocation) weighting</x:t>
  </x:si>
  <x:si>
    <x:t>Full-time student premium (supplement) weighting</x:t>
  </x:si>
  <x:si>
    <x:t>Full-time and sandwich year out</x:t>
  </x:si>
  <x:si>
    <x:t>Part-time</x:t>
  </x:si>
  <x:si>
    <x:t>High-cost subject funding</x:t>
  </x:si>
  <x:si>
    <x:t>Accelerated full-time undergraduate provision</x:t>
  </x:si>
  <x:si>
    <x:t>Premium to support successful student outcomes: full-time (main allocation)</x:t>
  </x:si>
  <x:si>
    <x:t>Premium to support successful student outcomes: full-time (supplement)</x:t>
  </x:si>
  <x:si>
    <x:t>Premium to support successful student outcomes: part-time</x:t>
  </x:si>
  <x:si>
    <x:t>Accelerated 
full-time undergraduate provision (£)</x:t>
  </x:si>
  <x:si>
    <x:t>B High-cost</x:t>
  </x:si>
  <x:si>
    <x:t>Very high-cost STEM subjects</x:t>
  </x:si>
  <x:si>
    <x:t>OfS-fundable</x:t>
  </x:si>
  <x:si>
    <x:t>PGT (UG fee)</x:t>
  </x:si>
  <x:si>
    <x:t>Total funding</x:t>
  </x:si>
  <x:si>
    <x:t>VHCSS_TA</x:t>
  </x:si>
  <x:si>
    <x:t>FTEs from OfS data survey</x:t>
  </x:si>
  <x:si>
    <x:t>PGT (Masters' loan)</x:t>
  </x:si>
  <x:si>
    <x:t>PGT (Other)</x:t>
  </x:si>
  <x:si>
    <x:t>A, B, C1 and C2</x:t>
  </x:si>
  <x:si>
    <x:t>HEALTHTAFTETOT</x:t>
  </x:si>
  <x:si>
    <x:t>SPSECTORFLAG</x:t>
  </x:si>
  <x:si>
    <x:t>Hide for no SP sector rates applied</x:t>
  </x:si>
  <x:si>
    <x:t>Headcount of at-risk and underrepresented students</x:t>
  </x:si>
  <x:si>
    <x:t>Total FTEs for NMAH supplement</x:t>
  </x:si>
  <x:si>
    <x:t>HOMEF_HEALTH</x:t>
  </x:si>
  <x:si>
    <x:t>NMAH_FTEADJ</x:t>
  </x:si>
  <x:si>
    <x:t>Pro-rata</x:t>
  </x:si>
  <x:si>
    <x:t>F_rowvars</x:t>
  </x:si>
  <x:si>
    <x:t>T</x:t>
  </x:si>
  <x:si>
    <x:t>Funding for high-cost courses</x:t>
  </x:si>
  <x:si>
    <x:t>Funding for student access and success</x:t>
  </x:si>
  <x:si>
    <x:t>F Student access and success</x:t>
  </x:si>
  <x:si>
    <x:t>F_datacols</x:t>
  </x:si>
  <x:si>
    <x:t>C NMAH supplement</x:t>
  </x:si>
  <x:si>
    <x:t>C_colvars</x:t>
  </x:si>
  <x:si>
    <x:t>C_rowtags</x:t>
  </x:si>
  <x:si>
    <x:t>C_coltags1, C_coltags2, C_coltags3</x:t>
  </x:si>
  <x:si>
    <x:t>Podiatry</x:t>
  </x:si>
  <x:si>
    <x:t>¹ From 'E Other high-cost TAs' tab of this workbook</x:t>
  </x:si>
  <x:si>
    <x:t>E Other high-cost TAs</x:t>
  </x:si>
  <x:si>
    <x:t>A_rowtags1, A_rowtags2, A_rowtags3</x:t>
  </x:si>
  <x:si>
    <x:t>GRANT_PR</x:t>
  </x:si>
  <x:si>
    <x:t>Funding for specialist providers</x:t>
  </x:si>
  <x:si>
    <x:t xml:space="preserve">select [grant] from Table_A where ukprn = '%v' and alloc='MEDINTAR' </x:t>
  </x:si>
  <x:si>
    <x:t xml:space="preserve">select [grant] from Table_A where ukprn = '%v' and alloc='MEDINTAR_ISOV' </x:t>
  </x:si>
  <x:si>
    <x:t xml:space="preserve">select [grant] from Table_A where ukprn = '%v' and alloc='DENINTAR' </x:t>
  </x:si>
  <x:si>
    <x:t xml:space="preserve">select [grant] from Table_A where ukprn = '%v' and alloc='DENINTAR_ISOV' </x:t>
  </x:si>
  <x:si>
    <x:t>Table A: 2021-22 Summary of allocations</x:t>
  </x:si>
  <x:si>
    <x:t>2021-22  Allocation for days 
registered (£)</x:t>
  </x:si>
  <x:si>
    <x:t>Table B: 2021-22 High-cost subject funding</x:t>
  </x:si>
  <x:si>
    <x:t>Total FTEs for 2021-22 high-cost subject funding</x:t>
  </x:si>
  <x:si>
    <x:t>Table C: 2021-22 Nursing, midwifery and allied health supplement</x:t>
  </x:si>
  <x:si>
    <x:t>Table E: 2021-22 Other high-cost targeted allocations</x:t>
  </x:si>
  <x:si>
    <x:t>Total FTEs for 2021-22 other high-cost targeted allocations</x:t>
  </x:si>
  <x:si>
    <x:t>Table F: 2021-22 Student access and success</x:t>
  </x:si>
  <x:si>
    <x:t>Table G: 2021-22 Parameters in the funding models</x:t>
  </x:si>
  <x:si>
    <x:t>GTABT21.dbo.Table_A</x:t>
  </x:si>
  <x:si>
    <x:t>GTABT21.dbo.Table_B</x:t>
  </x:si>
  <x:si>
    <x:t>GTABT21.dbo.Table_C</x:t>
  </x:si>
  <x:si>
    <x:t>GTABT21.dbo.Table_D</x:t>
  </x:si>
  <x:si>
    <x:t>GTABT21.dbo.Table_E</x:t>
  </x:si>
  <x:si>
    <x:t>GTABT21.dbo.Table_F</x:t>
  </x:si>
  <x:si>
    <x:t>C1.1</x:t>
  </x:si>
  <x:si>
    <x:t>C11</x:t>
  </x:si>
  <x:si>
    <x:t>C12</x:t>
  </x:si>
  <x:si>
    <x:t>C1.2</x:t>
  </x:si>
  <x:si>
    <x:t>Medical intake target for 2021-22</x:t>
  </x:si>
  <x:si>
    <x:t>Dental intake target for 2021-22</x:t>
  </x:si>
  <x:si>
    <x:t>HEALTH_TA21</x:t>
  </x:si>
  <x:si>
    <x:t>ERAS_TA21</x:t>
  </x:si>
  <x:si>
    <x:t>Table D: 2021-22 Overseas study programmes</x:t>
  </x:si>
  <x:si>
    <x:t>Overseas study programmes</x:t>
  </x:si>
  <x:si>
    <x:t>Total years countable for Overseas study programmes</x:t>
  </x:si>
  <x:si>
    <x:t>Overseas study programmes (£)</x:t>
  </x:si>
  <x:si>
    <x:t>Total FTEs for 2021-22: Part-time UG¹</x:t>
  </x:si>
  <x:si>
    <x:t>Total FTEs for 2021-22: Full-time and sandwich year out UG¹</x:t>
  </x:si>
  <x:si>
    <x:t>Premium for student transitions and mental health</x:t>
  </x:si>
  <x:si>
    <x:t>FTEADJ21</x:t>
  </x:si>
  <x:si>
    <x:t>FTE21</x:t>
  </x:si>
  <x:si>
    <x:t>HIGHCOST21</x:t>
  </x:si>
  <x:si>
    <x:t>ERASSTU</x:t>
  </x:si>
  <x:si>
    <x:t>TA_FTE21</x:t>
  </x:si>
  <x:si>
    <x:t>PGTS_TA21</x:t>
  </x:si>
  <x:si>
    <x:t>INT_TA21</x:t>
  </x:si>
  <x:si>
    <x:t>ACCL_TA21</x:t>
  </x:si>
  <x:si>
    <x:t>Outgoing other study years abroad 2019-20</x:t>
  </x:si>
  <x:si>
    <x:t>Outgoing other study years abroad 2020-21</x:t>
  </x:si>
  <x:si>
    <x:t>ERAS20</x:t>
  </x:si>
  <x:si>
    <x:t>NON_ERAS20</x:t>
  </x:si>
  <x:si>
    <x:t>ERAS19</x:t>
  </x:si>
  <x:si>
    <x:t>NON_ERAS19</x:t>
  </x:si>
  <x:si>
    <x:t>Years abroad from OfS data survey</x:t>
  </x:si>
  <x:si>
    <x:t>2021-22 Overseas study programmes allocation</x:t>
  </x:si>
  <x:si>
    <x:t>Total based on 2019-20 data</x:t>
  </x:si>
  <x:si>
    <x:t>Outgoing Erasmus+ years 2020-21</x:t>
  </x:si>
  <x:si>
    <x:t>Outgoing Erasmus+ years 2019-20</x:t>
  </x:si>
  <x:si>
    <x:t>Total based on 2020-21 data</x:t>
  </x:si>
  <x:si>
    <x:t>TOTAL19</x:t>
  </x:si>
  <x:si>
    <x:t>TOTAL20</x:t>
  </x:si>
  <x:si>
    <x:t>DSA-eligible headcount
(2019-20 HESA/ILR)</x:t>
  </x:si>
  <x:si>
    <x:t>SP_MH</x:t>
  </x:si>
  <x:si>
    <x:t>Adjustments to entrants</x:t>
  </x:si>
  <x:si>
    <x:t>Funding rate per entrant (£)</x:t>
  </x:si>
  <x:si>
    <x:t>HOMEF_ENTRANTS</x:t>
  </x:si>
  <x:si>
    <x:t>TRANSHEADCOUNT</x:t>
  </x:si>
  <x:si>
    <x:t>SP_MH_21</x:t>
  </x:si>
  <x:si>
    <x:t>SP_FT_MAIN_NO_HS</x:t>
  </x:si>
  <x:si>
    <x:t>SP_FT_SUPP_NO_HS</x:t>
  </x:si>
  <x:si>
    <x:t>Funding to address student hardship</x:t>
  </x:si>
  <x:si>
    <x:t>SP_PT_HS</x:t>
  </x:si>
  <x:si>
    <x:t>SP_FT_MAIN_HS</x:t>
  </x:si>
  <x:si>
    <x:t>SP_PT_NO_HS</x:t>
  </x:si>
  <x:si>
    <x:t>DISABLED_HS</x:t>
  </x:si>
  <x:si>
    <x:t>DISABLED_NO_HS</x:t>
  </x:si>
  <x:si>
    <x:t>Total FTEs for 2021-22¹</x:t>
  </x:si>
  <x:si>
    <x:t>SP_FT_SUPP_HS</x:t>
  </x:si>
  <x:si>
    <x:t>TOTAL_HS</x:t>
  </x:si>
  <x:si>
    <x:r>
      <x:t>1</x:t>
    </x:r>
    <x:r>
      <x:rPr>
        <x:sz val="10.5"/>
        <x:rFont val="Arial"/>
        <x:family val="2"/>
      </x:rPr>
      <x:t>Does not include funding to address student hardship</x:t>
    </x:r>
  </x:si>
  <x:si>
    <x:t>Funding to address student hardship (£)</x:t>
  </x:si>
  <x:si>
    <x:t>Amount including funding to address student hardship (£)</x:t>
  </x:si>
  <x:si>
    <x:t>Amount to address student hardship (£)</x:t>
  </x:si>
  <x:si>
    <x:t>Premium to support successful student outcomes: full-time (main allocation) (£)</x:t>
  </x:si>
  <x:si>
    <x:t>Amount from 'Premium to support successful student outcomes: full-time (main allocation)'</x:t>
  </x:si>
  <x:si>
    <x:t>Premium to support successful student outcomes: full-time (supplement) (£)</x:t>
  </x:si>
  <x:si>
    <x:t>Premium to support successful student outcomes: part-time (£)</x:t>
  </x:si>
  <x:si>
    <x:t>Disabled students' premium (£)</x:t>
  </x:si>
  <x:si>
    <x:t>Amount from 'Premium to support successful student outcomes: full-time (supplement)'</x:t>
  </x:si>
  <x:si>
    <x:t>Amount from 'Premium to support successful student outcomes: part-time'</x:t>
  </x:si>
  <x:si>
    <x:t>Amount from 'Disabled students' premium'</x:t>
  </x:si>
  <x:si>
    <x:t>Premium for student transitions and mental health (£)</x:t>
  </x:si>
  <x:si>
    <x:r>
      <x:t>Premium to support successful student outcomes: full-time</x:t>
    </x:r>
    <x:r>
      <x:rPr>
        <x:u/>
        <x:vertAlign val="superscript"/>
        <x:sz val="10.5"/>
        <x:color theme="4" tint="-0.249977111117893"/>
        <x:rFont val="Arial"/>
        <x:family val="2"/>
      </x:rPr>
      <x:t>1</x:t>
    </x:r>
  </x:si>
  <x:si>
    <x:r>
      <x:t>Premium to support successful student outcomes: part-time</x:t>
    </x:r>
    <x:r>
      <x:rPr>
        <x:u/>
        <x:vertAlign val="superscript"/>
        <x:sz val="10.5"/>
        <x:color theme="4" tint="-0.249977111117893"/>
        <x:rFont val="Arial"/>
        <x:family val="2"/>
      </x:rPr>
      <x:t>1</x:t>
    </x:r>
  </x:si>
  <x:si>
    <x:r>
      <x:t>Disabled students' premium</x:t>
    </x:r>
    <x:r>
      <x:rPr>
        <x:u/>
        <x:vertAlign val="superscript"/>
        <x:sz val="10.5"/>
        <x:color theme="4" tint="-0.249977111117893"/>
        <x:rFont val="Arial"/>
        <x:family val="2"/>
      </x:rPr>
      <x:t>1</x:t>
    </x:r>
  </x:si>
  <x:si>
    <x:t>FTE adjustments</x:t>
  </x:si>
  <x:si>
    <x:t>OfS-fundable FTEs from OfS data survey</x:t>
  </x:si>
  <x:si>
    <x:r>
      <x:t>Scaling factor</x:t>
    </x:r>
    <x:r>
      <x:rPr>
        <x:vertAlign val="superscript"/>
        <x:sz val="10.5"/>
        <x:rFont val="Arial"/>
        <x:family val="2"/>
      </x:rPr>
      <x:t>1</x:t>
    </x:r>
  </x:si>
  <x:si>
    <x:r>
      <x:rPr>
        <x:vertAlign val="superscript"/>
        <x:sz val="10.5"/>
        <x:rFont val="Arial"/>
        <x:family val="2"/>
      </x:rPr>
      <x:t>1</x:t>
    </x:r>
    <x:r>
      <x:rPr>
        <x:sz val="10.5"/>
        <x:rFont val="Arial"/>
        <x:family val="2"/>
      </x:rPr>
      <x:t>Scaling factor not applied to C1.2</x:t>
    </x:r>
  </x:si>
  <x:si>
    <x:t>Full-time and sandwich year out UG headcount
(2019-20 HESA/ILR)</x:t>
  </x:si>
  <x:si>
    <x:r>
      <x:t>Headcount of OfS-fundable undergraduate entrants</x:t>
    </x:r>
    <x:r>
      <x:rPr>
        <x:vertAlign val="superscript"/>
        <x:sz val="10.5"/>
        <x:rFont val="Arial"/>
        <x:family val="2"/>
      </x:rPr>
      <x:t>2</x:t>
    </x:r>
  </x:si>
  <x:si>
    <x:t>A_datacols1</x:t>
  </x:si>
  <x:si>
    <x:t>B_datacols1</x:t>
  </x:si>
  <x:si>
    <x:t>E_datacols1</x:t>
  </x:si>
  <x:si>
    <x:t>D Overseas</x:t>
  </x:si>
  <x:si>
    <x:t>D_rowtags, D_rowtags2</x:t>
  </x:si>
  <x:si>
    <x:t>July 2021</x:t>
  </x:si>
  <x:si>
    <x:t>MH_RATE</x:t>
  </x:si>
  <x:si>
    <x:t>Select itemname from  [GTABT21].[dbo].[control_july] where UKPRN='%v'</x:t>
  </x:si>
  <x:si>
    <x:r>
      <x:rPr>
        <x:vertAlign val="superscript"/>
        <x:sz val="10.5"/>
        <x:rFont val="Arial"/>
        <x:family val="2"/>
      </x:rPr>
      <x:t>1</x:t>
    </x:r>
    <x:r>
      <x:rPr>
        <x:sz val="10.5"/>
        <x:rFont val="Arial"/>
        <x:family val="2"/>
      </x:rPr>
      <x:t>C1 incorporates C1.1 and C1.2</x:t>
    </x:r>
  </x:si>
  <x:si>
    <x:r>
      <x:t>C1</x:t>
    </x:r>
    <x:r>
      <x:rPr>
        <x:vertAlign val="superscript"/>
        <x:sz val="10.5"/>
        <x:rFont val="Arial"/>
        <x:family val="2"/>
      </x:rPr>
      <x:t>1</x:t>
    </x:r>
  </x:si>
  <x:si>
    <x:t>2021-22 July grant tables</x:t>
  </x:si>
  <x:si>
    <x:t>We have used data from all other providers for which we have 2019-20 individualised data in our calculation of the allocations shown below. This is because we do not have, or are not able to use, individualised data for your provider.</x:t>
  </x:si>
  <x:si>
    <x:t>We have used data from all other providers for which we have 2019-20 individualised data in our calculation of the ‘Premium to support successful student outcomes: full-time’ allocations shown below.  This is because we do not have, or are not able to use, individualised data for your provider for this part of the Student access and success allocations.</x:t>
  </x:si>
  <x:si>
    <x:r>
      <x:t xml:space="preserve">2 </x:t>
    </x:r>
    <x:r>
      <x:rPr>
        <x:sz val="10.5"/>
        <x:rFont val="Arial"/>
        <x:family val="2"/>
      </x:rPr>
      <x:t>As reported in other OfS surveys (HESES20 or HESF21)</x:t>
    </x:r>
  </x:si>
  <x:si>
    <x:t>F_rowtags1, F_rowtags2, F_rowtags3, F_rowtags4, F_rowtags5, F_rowtags6,F_rowtags7, F_rowtags8, F_rowtags9,F_rowtags10, F_rowtags11</x:t>
  </x:si>
  <x:si>
    <x:t>ALL</x:t>
  </x:si>
  <x:si>
    <x:t>Providers registered in the 'Approved (fee cap)' category on 08 July 2021</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</x:si>
</x:sst>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0">
    <x:numFmt numFmtId="164" formatCode="#,##0.0"/>
    <x:numFmt numFmtId="165" formatCode="#,##0_ ;[Red]\-#,##0\ "/>
    <x:numFmt numFmtId="166" formatCode="#,##0.0_ ;[Red]\-#,##0.0\ "/>
    <x:numFmt numFmtId="167" formatCode="0.0000"/>
    <x:numFmt numFmtId="169" formatCode="#,##0.00000"/>
    <x:numFmt numFmtId="170" formatCode="&quot;£&quot;#,##0.00"/>
    <x:numFmt numFmtId="171" formatCode=";\ ;\ ;"/>
    <x:numFmt numFmtId="172" formatCode="[$£-809]#,##0"/>
    <x:numFmt numFmtId="173" formatCode="0.00000000000"/>
    <x:numFmt numFmtId="174" formatCode="&quot;£&quot;#,##0"/>
  </x:numFmts>
  <x:fonts count="55"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sz val="10"/>
      <x:color theme="1"/>
      <x:name val="Arial"/>
      <x:family val="2"/>
    </x:font>
    <x:font>
      <x:i/>
      <x:sz val="10.5"/>
      <x:name val="Arial"/>
      <x:family val="2"/>
    </x:font>
    <x:font>
      <x:b/>
      <x:sz val="11"/>
      <x:name val="Arial"/>
      <x:family val="2"/>
    </x:font>
    <x:font>
      <x:sz val="26"/>
      <x:name val="Arial"/>
      <x:family val="2"/>
    </x:font>
    <x:font>
      <x:u/>
      <x:sz val="10"/>
      <x:color theme="10"/>
      <x:name val="MS Sans Serif"/>
    </x:font>
    <x:font>
      <x:b/>
      <x:sz val="10"/>
      <x:color rgb="FFFF0000"/>
      <x:name val="Arial"/>
      <x:family val="2"/>
    </x:font>
    <x:font>
      <x:b/>
      <x:u/>
      <x:sz val="11"/>
      <x:name val="Arial"/>
      <x:family val="2"/>
    </x:font>
    <x:font>
      <x:u/>
      <x:sz val="11"/>
      <x:color theme="10"/>
      <x:name val="Arial"/>
      <x:family val="2"/>
    </x:font>
    <x:font>
      <x:sz val="11"/>
      <x:name val="Arial"/>
      <x:family val="2"/>
    </x:font>
    <x:font>
      <x:sz val="26"/>
      <x:color theme="7" tint="-0.499984740745262"/>
      <x:name val="Arial"/>
      <x:family val="2"/>
    </x:font>
    <x:font>
      <x:sz val="20"/>
      <x:color theme="7" tint="-0.499984740745262"/>
      <x:name val="Arial"/>
      <x:family val="2"/>
    </x:font>
    <x:font>
      <x:sz val="20"/>
      <x:color theme="3" tint="-0.499984740745262"/>
      <x:name val="Arial"/>
      <x:family val="2"/>
    </x:font>
    <x:font>
      <x:sz val="10.5"/>
      <x:color theme="0" tint="-0.14999847407452621"/>
      <x:name val="Arial"/>
      <x:family val="2"/>
    </x:font>
    <x:font>
      <x:sz val="22"/>
      <x:color theme="3" tint="-0.499984740745262"/>
      <x:name val="Arial"/>
      <x:family val="2"/>
    </x:font>
    <x:font>
      <x:sz val="10.5"/>
      <x:color theme="9"/>
      <x:name val="Arial"/>
      <x:family val="2"/>
    </x:font>
    <x:font>
      <x:sz val="10.5"/>
      <x:color rgb="FFFF0000"/>
      <x:name val="Arial"/>
      <x:family val="2"/>
    </x:font>
    <x:font>
      <x:sz val="10.5"/>
      <x:color theme="9" tint="0.39997558519241921"/>
      <x:name val="Arial"/>
      <x:family val="2"/>
    </x:font>
    <x:font>
      <x:vertAlign val="superscript"/>
      <x:sz val="10.5"/>
      <x:name val="Arial"/>
      <x:family val="2"/>
    </x:font>
    <x:font>
      <x:sz val="10.5"/>
      <x:color theme="1"/>
      <x:name val="Arial"/>
      <x:family val="2"/>
    </x:font>
    <x:font>
      <x:b/>
      <x:i/>
      <x:sz val="10.5"/>
      <x:name val="Arial"/>
      <x:family val="2"/>
    </x:font>
    <x:font>
      <x:u/>
      <x:sz val="10.5"/>
      <x:color theme="4" tint="-0.249977111117893"/>
      <x:name val="Arial"/>
      <x:family val="2"/>
    </x:font>
    <x:font>
      <x:u/>
      <x:vertAlign val="superscript"/>
      <x:sz val="10.5"/>
      <x:color theme="4" tint="-0.249977111117893"/>
      <x:name val="Arial"/>
      <x:family val="2"/>
    </x:font>
    <x:font>
      <x:u/>
      <x:sz val="10.5"/>
      <x:color theme="4" tint="-0.24994659260841701"/>
      <x:name val="Arial"/>
      <x:family val="2"/>
    </x:font>
    <x:font>
      <x:vertAlign val="superscript"/>
      <x:sz val="10.5"/>
      <x:color theme="1"/>
      <x:name val="Arial"/>
      <x:family val="2"/>
    </x:font>
    <x:font>
      <x:u/>
      <x:sz val="11"/>
      <x:color theme="4" tint="-0.249977111117893"/>
      <x:name val="Arial"/>
      <x:family val="2"/>
    </x:font>
  </x:fonts>
  <x:fills count="40">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x:bgColor indexed="64"/>
      </x:patternFill>
    </x:fill>
    <x:fill>
      <x:patternFill patternType="solid">
        <x:fgColor rgb="FFFFFF00"/>
        <x:bgColor indexed="64"/>
      </x:patternFill>
    </x:fill>
    <x:fill>
      <x:patternFill patternType="solid">
        <x:fgColor theme="0" tint="-0.14999847407452621"/>
        <x:bgColor indexed="64"/>
      </x:patternFill>
    </x:fill>
    <x:fill>
      <x:patternFill patternType="solid">
        <x:fgColor theme="9"/>
        <x:bgColor indexed="64"/>
      </x:patternFill>
    </x:fill>
  </x:fills>
  <x:borders count="98">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x:top style="thin">
        <x:color indexed="64"/>
      </x:top>
      <x:bottom style="medium">
        <x:color indexed="64"/>
      </x:bottom>
      <x:diagonal/>
    </x:border>
    <x:border>
      <x:left/>
      <x:right style="thin">
        <x:color indexed="64"/>
      </x:right>
      <x:top style="thin">
        <x:color indexed="64"/>
      </x:top>
      <x:bottom style="medium">
        <x:color indexed="64"/>
      </x:bottom>
      <x:diagonal/>
    </x:border>
    <x:border>
      <x:left/>
      <x:right style="thin">
        <x:color indexed="64"/>
      </x:right>
      <x:top style="thin">
        <x:color indexed="64"/>
      </x:top>
      <x:bottom style="hair">
        <x:color indexed="64"/>
      </x:bottom>
      <x:diagonal/>
    </x:border>
    <x:border>
      <x:left/>
      <x:right style="thin">
        <x:color indexed="64"/>
      </x:right>
      <x:top/>
      <x:bottom style="thin">
        <x:color indexed="64"/>
      </x:bottom>
      <x:diagonal/>
    </x:border>
    <x:border>
      <x:left style="thin">
        <x:color indexed="64"/>
      </x:left>
      <x:right/>
      <x:top style="medium">
        <x:color indexed="64"/>
      </x:top>
      <x:bottom/>
      <x:diagonal/>
    </x:border>
    <x:border>
      <x:left/>
      <x:right/>
      <x:top style="hair">
        <x:color indexed="64"/>
      </x:top>
      <x:bottom style="medium">
        <x:color indexed="64"/>
      </x:bottom>
      <x:diagonal/>
    </x:border>
    <x:border>
      <x:left style="thin">
        <x:color indexed="64"/>
      </x:left>
      <x:right/>
      <x:top/>
      <x:bottom/>
      <x:diagonal/>
    </x:border>
    <x:border>
      <x:left style="thin">
        <x:color indexed="64"/>
      </x:left>
      <x:right/>
      <x:top/>
      <x:bottom style="thin">
        <x:color indexed="64"/>
      </x:bottom>
      <x:diagonal/>
    </x:border>
    <x:border>
      <x:left/>
      <x:right style="thin">
        <x:color indexed="64"/>
      </x:right>
      <x:top/>
      <x:bottom/>
      <x:diagonal/>
    </x:border>
    <x:border>
      <x:left style="hair">
        <x:color indexed="64"/>
      </x:left>
      <x:right/>
      <x:top style="thin">
        <x:color indexed="64"/>
      </x:top>
      <x:bottom style="hair">
        <x:color indexed="64"/>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style="thin">
        <x:color indexed="64"/>
      </x:left>
      <x:right/>
      <x:top style="thin">
        <x:color indexed="64"/>
      </x:top>
      <x:bottom style="medium">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style="thin">
        <x:color indexed="64"/>
      </x:left>
      <x:right/>
      <x:top style="thin">
        <x:color indexed="64"/>
      </x:top>
      <x:bottom style="thin">
        <x:color theme="0" tint="-0.14996795556505021"/>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thin">
        <x:color indexed="64"/>
      </x:left>
      <x:right/>
      <x:top style="thin">
        <x:color indexed="64"/>
      </x:top>
      <x:bottom style="hair">
        <x:color indexed="64"/>
      </x:bottom>
      <x:diagonal/>
    </x:border>
    <x:border>
      <x:left style="thin">
        <x:color indexed="64"/>
      </x:left>
      <x:right/>
      <x:top style="thin">
        <x:color theme="0" tint="-0.14996795556505021"/>
      </x:top>
      <x:bottom style="thin">
        <x:color theme="0" tint="-0.14996795556505021"/>
      </x:bottom>
      <x:diagonal/>
    </x:border>
    <x:border>
      <x:left/>
      <x:right/>
      <x:top style="hair">
        <x:color indexed="64"/>
      </x:top>
      <x:bottom style="thin">
        <x:color theme="0" tint="-0.14999847407452621"/>
      </x:bottom>
      <x:diagonal/>
    </x:border>
    <x:border>
      <x:left/>
      <x:right/>
      <x:top style="double">
        <x:color indexed="64"/>
      </x:top>
      <x:bottom style="thin">
        <x:color theme="0" tint="-0.14996795556505021"/>
      </x:bottom>
      <x:diagonal/>
    </x:border>
    <x:border>
      <x:left/>
      <x:right style="thin">
        <x:color indexed="64"/>
      </x:right>
      <x:top style="hair">
        <x:color indexed="64"/>
      </x:top>
      <x:bottom/>
      <x:diagonal/>
    </x:border>
    <x:border>
      <x:left/>
      <x:right style="thin">
        <x:color indexed="64"/>
      </x:right>
      <x:top style="double">
        <x:color indexed="64"/>
      </x:top>
      <x:bottom/>
      <x:diagonal/>
    </x:border>
    <x:border>
      <x:left/>
      <x:right style="thin">
        <x:color indexed="64"/>
      </x:right>
      <x:top style="thin">
        <x:color indexed="64"/>
      </x:top>
      <x:bottom/>
      <x:diagonal/>
    </x:border>
    <x:border>
      <x:left style="thin">
        <x:color indexed="64"/>
      </x:left>
      <x:right/>
      <x:top style="thin">
        <x:color indexed="64"/>
      </x:top>
      <x:bottom/>
      <x:diagonal/>
    </x:border>
    <x:border>
      <x:left/>
      <x:right/>
      <x:top style="thin">
        <x:color indexed="64"/>
      </x:top>
      <x:bottom style="thin">
        <x:color indexed="64"/>
      </x:bottom>
      <x:diagonal/>
    </x:border>
    <x:border>
      <x:left/>
      <x:right style="hair">
        <x:color indexed="64"/>
      </x:right>
      <x:top style="thin">
        <x:color indexed="64"/>
      </x:top>
      <x:bottom/>
      <x:diagonal/>
    </x:border>
    <x:border>
      <x:left/>
      <x:right style="hair">
        <x:color indexed="64"/>
      </x:right>
      <x:top style="thin">
        <x:color theme="0" tint="-0.14996795556505021"/>
      </x:top>
      <x:bottom/>
      <x:diagonal/>
    </x:border>
    <x:border>
      <x:left/>
      <x:right style="hair">
        <x:color indexed="64"/>
      </x:right>
      <x:top/>
      <x:bottom style="thin">
        <x:color theme="0" tint="-0.14996795556505021"/>
      </x:bottom>
      <x:diagonal/>
    </x:border>
    <x:border>
      <x:left/>
      <x:right style="hair">
        <x:color indexed="64"/>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x:right/>
      <x:top style="medium">
        <x:color auto="1"/>
      </x:top>
      <x:bottom style="medium">
        <x:color indexed="64"/>
      </x:bottom>
      <x:diagonal/>
    </x:border>
    <x:border>
      <x:left/>
      <x:right/>
      <x:top style="thin">
        <x:color theme="0" tint="-0.14999847407452621"/>
      </x:top>
      <x:bottom style="hair">
        <x:color indexed="64"/>
      </x:bottom>
      <x:diagonal/>
    </x:border>
    <x:border>
      <x:left style="hair">
        <x:color indexed="64"/>
      </x:left>
      <x:right style="thin">
        <x:color indexed="64"/>
      </x:right>
      <x:top style="thin">
        <x:color indexed="64"/>
      </x:top>
      <x:bottom style="medium">
        <x:color indexed="64"/>
      </x:bottom>
      <x:diagonal/>
    </x:border>
    <x:border>
      <x:left style="thin">
        <x:color indexed="64"/>
      </x:left>
      <x:right/>
      <x:top style="hair">
        <x:color indexed="64"/>
      </x:top>
      <x:bottom style="thin">
        <x:color theme="0" tint="-0.14999847407452621"/>
      </x:bottom>
      <x:diagonal/>
    </x:border>
    <x:border>
      <x:left style="hair">
        <x:color indexed="64"/>
      </x:left>
      <x:right style="thin">
        <x:color indexed="64"/>
      </x:right>
      <x:top style="thin">
        <x:color indexed="64"/>
      </x:top>
      <x:bottom style="hair">
        <x:color indexed="64"/>
      </x:bottom>
      <x:diagonal/>
    </x:border>
    <x:border>
      <x:left style="hair">
        <x:color indexed="64"/>
      </x:left>
      <x:right style="thin">
        <x:color indexed="64"/>
      </x:right>
      <x:top/>
      <x:bottom style="thin">
        <x:color theme="0" tint="-0.14996795556505021"/>
      </x:bottom>
      <x:diagonal/>
    </x:border>
    <x:border>
      <x:left style="hair">
        <x:color indexed="64"/>
      </x:left>
      <x:right style="thin">
        <x:color indexed="64"/>
      </x:right>
      <x:top style="thin">
        <x:color theme="0" tint="-0.14996795556505021"/>
      </x:top>
      <x:bottom style="hair">
        <x:color indexed="64"/>
      </x:bottom>
      <x:diagonal/>
    </x:border>
    <x:border>
      <x:left style="hair">
        <x:color indexed="64"/>
      </x:left>
      <x:right style="thin">
        <x:color indexed="64"/>
      </x:right>
      <x:top style="thin">
        <x:color theme="0" tint="-0.14996795556505021"/>
      </x:top>
      <x:bottom/>
      <x:diagonal/>
    </x:border>
    <x:border>
      <x:left style="hair">
        <x:color indexed="64"/>
      </x:left>
      <x:right style="thin">
        <x:color indexed="64"/>
      </x:right>
      <x:top style="hair">
        <x:color indexed="64"/>
      </x:top>
      <x:bottom style="thin">
        <x:color theme="0" tint="-0.14999847407452621"/>
      </x:bottom>
      <x:diagonal/>
    </x:border>
    <x:border>
      <x:left style="hair">
        <x:color indexed="64"/>
      </x:left>
      <x:right style="thin">
        <x:color indexed="64"/>
      </x:right>
      <x:top style="thin">
        <x:color theme="0" tint="-0.14999847407452621"/>
      </x:top>
      <x:bottom style="hair">
        <x:color indexed="64"/>
      </x:bottom>
      <x:diagonal/>
    </x:border>
    <x:border>
      <x:left style="hair">
        <x:color indexed="64"/>
      </x:left>
      <x:right style="thin">
        <x:color indexed="64"/>
      </x:right>
      <x:top style="hair">
        <x:color indexed="64"/>
      </x:top>
      <x:bottom style="thin">
        <x:color theme="0" tint="-0.14996795556505021"/>
      </x:bottom>
      <x:diagonal/>
    </x:border>
    <x:border>
      <x:left style="hair">
        <x:color indexed="64"/>
      </x:left>
      <x:right style="thin">
        <x:color indexed="64"/>
      </x:right>
      <x:top style="double">
        <x:color indexed="64"/>
      </x:top>
      <x:bottom style="thin">
        <x:color theme="0" tint="-0.14996795556505021"/>
      </x:bottom>
      <x:diagonal/>
    </x:border>
  </x:borders>
  <x:cellStyleXfs count="52">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2" fontId="4" fillId="0" borderId="0"/>
    <x:xf numFmtId="172" fontId="2" fillId="0" borderId="0"/>
    <x:xf numFmtId="0" fontId="1" fillId="0" borderId="0"/>
    <x:xf numFmtId="0" fontId="4" fillId="0" borderId="0"/>
    <x:xf numFmtId="0" fontId="30" fillId="0" borderId="0"/>
    <x:xf numFmtId="0" fontId="2" fillId="0" borderId="0"/>
    <x:xf numFmtId="0" fontId="2" fillId="0" borderId="0"/>
    <x:xf numFmtId="0" fontId="34" fillId="0" borderId="0" applyNumberFormat="0" applyFill="0" applyBorder="0" applyAlignment="0" applyProtection="0"/>
  </x:cellStyleXfs>
  <x:cellXfs count="626">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ont="1" applyFill="1"/>
    <x:xf numFmtId="0" fontId="5" fillId="24" borderId="0" xfId="37" applyFont="1" applyFill="1" applyAlignment="1">
      <x:alignment horizontal="right"/>
    </x:xf>
    <x:xf numFmtId="0" fontId="6" fillId="23" borderId="0" xfId="0" applyFont="1" applyFill="1" applyAlignment="1">
      <x:alignment horizontal="right"/>
    </x:xf>
    <x:xf numFmtId="0" fontId="5" fillId="24" borderId="0" xfId="37" applyFill="1"/>
    <x:xf numFmtId="0" fontId="6" fillId="25" borderId="0" xfId="0" applyFont="1" applyFill="1"/>
    <x:xf numFmtId="0" fontId="6" fillId="25" borderId="0" xfId="0" applyFont="1" applyFill="1" applyAlignment="1">
      <x:alignment vertical="top"/>
    </x:xf>
    <x:xf numFmtId="0" fontId="5" fillId="19" borderId="0" xfId="37" applyFont="1" applyFill="1" applyAlignment="1">
      <x:alignment horizontal="right"/>
    </x:xf>
    <x:xf numFmtId="0" fontId="5" fillId="0" borderId="0" xfId="37" applyAlignment="1">
      <x:alignment horizontal="right"/>
    </x:xf>
    <x:xf numFmtId="49" fontId="5" fillId="0" borderId="0" xfId="37" applyNumberFormat="1" applyFon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ont="1"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5" fillId="0" borderId="0" xfId="37"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5" fillId="24" borderId="0" xfId="37" applyFont="1"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5" fillId="24" borderId="0" xfId="37" applyFill="1" applyAlignment="1">
      <x:alignment horizontal="right"/>
    </x:xf>
    <x:xf numFmtId="0" fontId="35" fillId="0" borderId="0" xfId="0" applyFont="1" applyAlignment="1" applyProtection="1"/>
    <x:xf numFmtId="0" fontId="39" fillId="0" borderId="0" xfId="0" applyFont="1" applyAlignment="1" applyProtection="1">
      <x:alignment vertical="center"/>
    </x:xf>
    <x:xf numFmtId="0" fontId="33" fillId="0" borderId="0" xfId="0" applyFont="1" applyProtection="1"/>
    <x:xf numFmtId="0" fontId="40" fillId="0" borderId="0" xfId="0" applyFont="1" applyAlignment="1" applyProtection="1">
      <x:alignment vertical="center"/>
    </x:xf>
    <x:xf numFmtId="0" fontId="29" fillId="0" borderId="0" xfId="0" applyFont="1" applyProtection="1"/>
    <x:xf numFmtId="0" fontId="28" fillId="0" borderId="0" xfId="0" applyFont="1" applyProtection="1"/>
    <x:xf numFmtId="0" fontId="27" fillId="0" borderId="0" xfId="0" applyFont="1" applyAlignment="1" applyProtection="1">
      <x:alignment wrapText="1"/>
    </x:xf>
    <x:xf numFmtId="0" fontId="29" fillId="0" borderId="0" xfId="0" applyFont="1" applyAlignment="1" applyProtection="1">
      <x:alignment horizontal="right"/>
    </x:xf>
    <x:xf numFmtId="3" fontId="29" fillId="0" borderId="0" xfId="0" applyNumberFormat="1" applyFont="1" applyProtection="1"/>
    <x:xf numFmtId="0" fontId="28" fillId="34" borderId="0" xfId="0" applyFont="1" applyFill="1" applyProtection="1"/>
    <x:xf numFmtId="0" fontId="27" fillId="0" borderId="0" xfId="0" applyFont="1" applyAlignment="1" applyProtection="1">
      <x:alignment vertical="top"/>
    </x:xf>
    <x:xf numFmtId="0" fontId="29" fillId="0" borderId="0" xfId="0" applyFont="1" applyAlignment="1" applyProtection="1">
      <x:alignment vertical="top"/>
    </x:xf>
    <x:xf numFmtId="0" fontId="29" fillId="0" borderId="0" xfId="0" applyFont="1" applyFill="1" applyProtection="1"/>
    <x:xf numFmtId="0" fontId="29" fillId="0" borderId="11" xfId="0" applyFont="1" applyBorder="1" applyProtection="1"/>
    <x:xf numFmtId="0" fontId="28" fillId="0" borderId="11" xfId="0" applyFont="1" applyBorder="1" applyAlignment="1" applyProtection="1">
      <x:alignment horizontal="right" wrapText="1"/>
    </x:xf>
    <x:xf numFmtId="0" fontId="28" fillId="0" borderId="0" xfId="0" applyFont="1" applyBorder="1" applyAlignment="1" applyProtection="1">
      <x:alignment horizontal="right"/>
    </x:xf>
    <x:xf numFmtId="0" fontId="29" fillId="35" borderId="0" xfId="0" applyFont="1" applyFill="1" applyAlignment="1" applyProtection="1">
      <x:alignment horizontal="center"/>
    </x:xf>
    <x:xf numFmtId="3" fontId="29" fillId="0" borderId="0" xfId="0" applyNumberFormat="1" applyFont="1" applyFill="1" applyAlignment="1" applyProtection="1">
      <x:alignment vertical="center"/>
    </x:xf>
    <x:xf numFmtId="3" fontId="29" fillId="0" borderId="0" xfId="0" applyNumberFormat="1" applyFont="1" applyFill="1" applyProtection="1"/>
    <x:xf numFmtId="0" fontId="29" fillId="34" borderId="0" xfId="0" applyFont="1" applyFill="1" applyAlignment="1" applyProtection="1">
      <x:alignment horizontal="center" vertical="center"/>
    </x:xf>
    <x:xf numFmtId="0" fontId="28" fillId="0" borderId="0" xfId="0" applyFont="1" applyFill="1" applyProtection="1"/>
    <x:xf numFmtId="0" fontId="28" fillId="0" borderId="0" xfId="0" applyFont="1" applyFill="1" applyAlignment="1" applyProtection="1"/>
    <x:xf numFmtId="3" fontId="29" fillId="0" borderId="0" xfId="0" applyNumberFormat="1" applyFont="1" applyFill="1" applyAlignment="1" applyProtection="1">
      <x:alignment horizontal="right"/>
    </x:xf>
    <x:xf numFmtId="0" fontId="29" fillId="0" borderId="0" xfId="0" applyFont="1" applyFill="1" applyAlignment="1" applyProtection="1">
      <x:alignment horizontal="center" vertical="center"/>
    </x:xf>
    <x:xf numFmtId="0" fontId="29" fillId="0" borderId="0" xfId="51" applyFont="1" applyFill="1" applyProtection="1"/>
    <x:xf numFmtId="3" fontId="29" fillId="0" borderId="0" xfId="0" applyNumberFormat="1" applyFont="1" applyFill="1" applyAlignment="1" applyProtection="1">
      <x:alignment horizontal="right" vertical="center"/>
    </x:xf>
    <x:xf numFmtId="3" fontId="29" fillId="0" borderId="0" xfId="0" applyNumberFormat="1" applyFont="1" applyFill="1" applyAlignment="1" applyProtection="1">
      <x:alignment wrapText="1"/>
    </x:xf>
    <x:xf numFmtId="0" fontId="27" fillId="0" borderId="24" xfId="0" applyFont="1" applyFill="1" applyBorder="1" applyAlignment="1" applyProtection="1">
      <x:alignment horizontal="left" vertical="center"/>
    </x:xf>
    <x:xf numFmtId="0" fontId="28" fillId="0" borderId="24" xfId="0" applyFont="1" applyFill="1" applyBorder="1" applyProtection="1"/>
    <x:xf numFmtId="3" fontId="27" fillId="0" borderId="24" xfId="0" applyNumberFormat="1" applyFont="1" applyFill="1" applyBorder="1" applyAlignment="1" applyProtection="1">
      <x:alignment horizontal="right" vertical="center"/>
    </x:xf>
    <x:xf numFmtId="3" fontId="29" fillId="0" borderId="0" xfId="0" applyNumberFormat="1" applyFont="1" applyFill="1" applyBorder="1" applyAlignment="1" applyProtection="1">
      <x:alignment horizontal="right"/>
    </x:xf>
    <x:xf numFmtId="3" fontId="29" fillId="0" borderId="0" xfId="0" applyNumberFormat="1" applyFont="1" applyFill="1" applyBorder="1" applyProtection="1"/>
    <x:xf numFmtId="0" fontId="29" fillId="0" borderId="0" xfId="0" applyFont="1" applyFill="1" applyAlignment="1" applyProtection="1">
      <x:alignment horizontal="center"/>
    </x:xf>
    <x:xf numFmtId="0" fontId="29" fillId="0" borderId="0" xfId="0" applyFont="1" applyFill="1" applyBorder="1" applyAlignment="1" applyProtection="1">
      <x:alignment horizontal="right"/>
    </x:xf>
    <x:xf numFmtId="0" fontId="29" fillId="0" borderId="0" xfId="0" applyFont="1" applyFill="1" applyBorder="1" applyProtection="1"/>
    <x:xf numFmtId="0" fontId="28" fillId="0" borderId="0" xfId="0" applyFont="1" applyFill="1" applyBorder="1" applyProtection="1"/>
    <x:xf numFmtId="0" fontId="28" fillId="0" borderId="0" xfId="0" applyFont="1" applyFill="1" applyBorder="1" applyAlignment="1" applyProtection="1">
      <x:alignment vertical="center"/>
    </x:xf>
    <x:xf numFmtId="0" fontId="29" fillId="0" borderId="12" xfId="0" applyFont="1" applyFill="1" applyBorder="1" applyAlignment="1" applyProtection="1">
      <x:alignment vertical="center"/>
    </x:xf>
    <x:xf numFmtId="0" fontId="31" fillId="0" borderId="12" xfId="0" applyFont="1" applyFill="1" applyBorder="1" applyAlignment="1" applyProtection="1">
      <x:alignment vertical="center"/>
    </x:xf>
    <x:xf numFmtId="0" fontId="28" fillId="0" borderId="0" xfId="0" applyFont="1" applyFill="1" applyBorder="1" applyAlignment="1" applyProtection="1"/>
    <x:xf numFmtId="0" fontId="29" fillId="0" borderId="18" xfId="0" applyFont="1" applyFill="1" applyBorder="1" applyAlignment="1" applyProtection="1">
      <x:alignment vertical="center"/>
    </x:xf>
    <x:xf numFmtId="0" fontId="31" fillId="0" borderId="18" xfId="0" applyFont="1" applyFill="1" applyBorder="1" applyAlignment="1" applyProtection="1">
      <x:alignment vertical="center"/>
    </x:xf>
    <x:xf numFmtId="3" fontId="29" fillId="0" borderId="18" xfId="0" applyNumberFormat="1" applyFont="1" applyFill="1" applyBorder="1" applyAlignment="1" applyProtection="1">
      <x:alignment horizontal="right" vertical="center"/>
    </x:xf>
    <x:xf numFmtId="3" fontId="29" fillId="34" borderId="0" xfId="0" applyNumberFormat="1" applyFont="1" applyFill="1" applyAlignment="1" applyProtection="1">
      <x:alignment horizontal="center"/>
    </x:xf>
    <x:xf numFmtId="3" fontId="29" fillId="0" borderId="0" xfId="0" applyNumberFormat="1" applyFont="1" applyFill="1" applyAlignment="1" applyProtection="1">
      <x:alignment horizontal="center"/>
    </x:xf>
    <x:xf numFmtId="15" fontId="29" fillId="0" borderId="0" xfId="0" applyNumberFormat="1" applyFont="1" applyAlignment="1" applyProtection="1">
      <x:alignment horizontal="right"/>
    </x:xf>
    <x:xf numFmtId="0" fontId="27" fillId="0" borderId="0" xfId="0" applyFont="1" applyFill="1" applyAlignment="1" applyProtection="1">
      <x:alignment vertical="top"/>
    </x:xf>
    <x:xf numFmtId="0" fontId="29" fillId="0" borderId="10" xfId="0" applyFont="1" applyBorder="1" applyProtection="1"/>
    <x:xf numFmtId="0" fontId="29" fillId="0" borderId="0" xfId="0" applyFont="1" applyAlignment="1" applyProtection="1">
      <x:alignment wrapText="1"/>
    </x:xf>
    <x:xf numFmtId="0" fontId="29" fillId="0" borderId="14" xfId="0" applyFont="1" applyFill="1" applyBorder="1" applyProtection="1"/>
    <x:xf numFmtId="4" fontId="29" fillId="0" borderId="47" xfId="0" applyNumberFormat="1" applyFont="1" applyFill="1" applyBorder="1" applyProtection="1"/>
    <x:xf numFmtId="4" fontId="29" fillId="0" borderId="39" xfId="0" applyNumberFormat="1" applyFont="1" applyFill="1" applyBorder="1" applyProtection="1"/>
    <x:xf numFmtId="3" fontId="29" fillId="0" borderId="39" xfId="0" applyNumberFormat="1" applyFont="1" applyFill="1" applyBorder="1" applyProtection="1"/>
    <x:xf numFmtId="0" fontId="29" fillId="34" borderId="0" xfId="0" applyFont="1" applyFill="1" applyBorder="1" applyAlignment="1" applyProtection="1">
      <x:alignment horizontal="center"/>
    </x:xf>
    <x:xf numFmtId="0" fontId="29" fillId="33" borderId="0" xfId="0" applyFont="1" applyFill="1" applyProtection="1"/>
    <x:xf numFmtId="4" fontId="29" fillId="0" borderId="72" xfId="0" applyNumberFormat="1" applyFont="1" applyFill="1" applyBorder="1" applyProtection="1"/>
    <x:xf numFmtId="4" fontId="29" fillId="0" borderId="40" xfId="0" applyNumberFormat="1" applyFont="1" applyFill="1" applyBorder="1" applyProtection="1"/>
    <x:xf numFmtId="3" fontId="29" fillId="0" borderId="40" xfId="0" applyNumberFormat="1" applyFont="1" applyFill="1" applyBorder="1" applyProtection="1"/>
    <x:xf numFmtId="0" fontId="29" fillId="0" borderId="12" xfId="0" applyFont="1" applyFill="1" applyBorder="1" applyProtection="1"/>
    <x:xf numFmtId="0" fontId="29" fillId="0" borderId="12" xfId="0" applyFont="1" applyFill="1" applyBorder="1" applyAlignment="1" applyProtection="1">
      <x:alignment horizontal="right"/>
    </x:xf>
    <x:xf numFmtId="4" fontId="29" fillId="0" borderId="49" xfId="0" applyNumberFormat="1" applyFont="1" applyFill="1" applyBorder="1" applyProtection="1"/>
    <x:xf numFmtId="4" fontId="29" fillId="0" borderId="41" xfId="0" applyNumberFormat="1" applyFont="1" applyFill="1" applyBorder="1" applyProtection="1"/>
    <x:xf numFmtId="3" fontId="29" fillId="0" borderId="41" xfId="0" applyNumberFormat="1" applyFont="1" applyFill="1" applyBorder="1" applyProtection="1"/>
    <x:xf numFmtId="0" fontId="29" fillId="0" borderId="20" xfId="0" applyFont="1" applyFill="1" applyBorder="1" applyProtection="1"/>
    <x:xf numFmtId="0" fontId="29" fillId="0" borderId="20" xfId="0" applyFont="1" applyFill="1" applyBorder="1" applyAlignment="1" applyProtection="1">
      <x:alignment horizontal="right"/>
    </x:xf>
    <x:xf numFmtId="4" fontId="29" fillId="0" borderId="53" xfId="0" applyNumberFormat="1" applyFont="1" applyFill="1" applyBorder="1" applyProtection="1"/>
    <x:xf numFmtId="4" fontId="29" fillId="0" borderId="42" xfId="0" applyNumberFormat="1" applyFont="1" applyFill="1" applyBorder="1" applyProtection="1"/>
    <x:xf numFmtId="3" fontId="29" fillId="0" borderId="42" xfId="0" applyNumberFormat="1" applyFont="1" applyFill="1" applyBorder="1" applyProtection="1"/>
    <x:xf numFmtId="0" fontId="29" fillId="0" borderId="13" xfId="0" applyFont="1" applyFill="1" applyBorder="1" applyProtection="1"/>
    <x:xf numFmtId="0" fontId="29" fillId="0" borderId="13" xfId="0" applyFont="1" applyFill="1" applyBorder="1" applyAlignment="1" applyProtection="1">
      <x:alignment horizontal="right"/>
    </x:xf>
    <x:xf numFmtId="4" fontId="29" fillId="0" borderId="64" xfId="0" applyNumberFormat="1" applyFont="1" applyFill="1" applyBorder="1" applyProtection="1"/>
    <x:xf numFmtId="4" fontId="29" fillId="0" borderId="43" xfId="0" applyNumberFormat="1" applyFont="1" applyFill="1" applyBorder="1" applyProtection="1"/>
    <x:xf numFmtId="3" fontId="29" fillId="0" borderId="43" xfId="0" applyNumberFormat="1" applyFont="1" applyFill="1" applyBorder="1" applyProtection="1"/>
    <x:xf numFmtId="4" fontId="29" fillId="0" borderId="51" xfId="0" applyNumberFormat="1" applyFont="1" applyFill="1" applyBorder="1" applyProtection="1"/>
    <x:xf numFmtId="4" fontId="29" fillId="0" borderId="44" xfId="0" applyNumberFormat="1" applyFont="1" applyFill="1" applyBorder="1" applyProtection="1"/>
    <x:xf numFmtId="3" fontId="29" fillId="0" borderId="44" xfId="0" applyNumberFormat="1" applyFont="1" applyFill="1" applyBorder="1" applyProtection="1"/>
    <x:xf numFmtId="0" fontId="29" fillId="0" borderId="0" xfId="0" applyFont="1" applyFill="1" applyBorder="1" applyAlignment="1" applyProtection="1">
      <x:alignment wrapText="1"/>
    </x:xf>
    <x:xf numFmtId="4" fontId="29" fillId="0" borderId="55" xfId="0" applyNumberFormat="1" applyFont="1" applyFill="1" applyBorder="1" applyProtection="1"/>
    <x:xf numFmtId="0" fontId="28" fillId="0" borderId="34" xfId="0" applyFont="1" applyBorder="1" applyProtection="1"/>
    <x:xf numFmtId="0" fontId="28" fillId="0" borderId="34" xfId="0" applyFont="1" applyBorder="1" applyAlignment="1" applyProtection="1">
      <x:alignment horizontal="right"/>
    </x:xf>
    <x:xf numFmtId="4" fontId="29" fillId="0" borderId="56" xfId="0" applyNumberFormat="1" applyFont="1" applyFill="1" applyBorder="1" applyProtection="1"/>
    <x:xf numFmtId="4" fontId="29" fillId="0" borderId="46" xfId="0" applyNumberFormat="1" applyFont="1" applyFill="1" applyBorder="1" applyProtection="1"/>
    <x:xf numFmtId="3" fontId="29" fillId="0" borderId="46" xfId="0" applyNumberFormat="1" applyFont="1" applyFill="1" applyBorder="1" applyProtection="1"/>
    <x:xf numFmtId="0" fontId="28" fillId="0" borderId="0" xfId="0" applyFont="1" applyBorder="1" applyProtection="1"/>
    <x:xf numFmtId="0" fontId="28" fillId="0" borderId="13" xfId="0" applyFont="1" applyBorder="1" applyAlignment="1" applyProtection="1">
      <x:alignment horizontal="right"/>
    </x:xf>
    <x:xf numFmtId="4" fontId="29" fillId="0" borderId="45" xfId="0" applyNumberFormat="1" applyFont="1" applyFill="1" applyBorder="1" applyProtection="1"/>
    <x:xf numFmtId="3" fontId="29" fillId="0" borderId="45" xfId="0" applyNumberFormat="1" applyFont="1" applyFill="1" applyBorder="1" applyProtection="1"/>
    <x:xf numFmtId="0" fontId="29" fillId="0" borderId="18" xfId="0" applyFont="1" applyBorder="1" applyAlignment="1" applyProtection="1">
      <x:alignment vertical="center"/>
    </x:xf>
    <x:xf numFmtId="0" fontId="28" fillId="0" borderId="24" xfId="0" applyFont="1" applyBorder="1" applyAlignment="1" applyProtection="1">
      <x:alignment horizontal="right" vertical="center"/>
    </x:xf>
    <x:xf numFmtId="4" fontId="29" fillId="0" borderId="38" xfId="0" applyNumberFormat="1" applyFont="1" applyBorder="1" applyAlignment="1" applyProtection="1">
      <x:alignment vertical="center"/>
    </x:xf>
    <x:xf numFmtId="4" fontId="29" fillId="0" borderId="24" xfId="0" applyNumberFormat="1" applyFont="1" applyFill="1" applyBorder="1" applyAlignment="1" applyProtection="1">
      <x:alignment vertical="center"/>
    </x:xf>
    <x:xf numFmtId="3" fontId="29" fillId="0" borderId="24" xfId="0" applyNumberFormat="1" applyFont="1" applyFill="1" applyBorder="1" applyAlignment="1" applyProtection="1">
      <x:alignment vertical="center"/>
    </x:xf>
    <x:xf numFmtId="0" fontId="29" fillId="0" borderId="0" xfId="0" applyFont="1" applyAlignment="1" applyProtection="1">
      <x:alignment horizontal="center"/>
    </x:xf>
    <x:xf numFmtId="0" fontId="29" fillId="34" borderId="0" xfId="0" applyFont="1" applyFill="1" applyAlignment="1" applyProtection="1">
      <x:alignment horizontal="center"/>
    </x:xf>
    <x:xf numFmtId="0" fontId="29" fillId="0" borderId="0" xfId="0" applyFont="1" applyBorder="1" applyProtection="1"/>
    <x:xf numFmtId="0" fontId="29" fillId="0" borderId="0" xfId="38" applyFont="1" applyAlignment="1" applyProtection="1">
      <x:alignment horizontal="right"/>
    </x:xf>
    <x:xf numFmtId="0" fontId="29" fillId="0" borderId="0" xfId="38" applyFont="1" applyAlignment="1" applyProtection="1">
      <x:alignment horizontal="left"/>
    </x:xf>
    <x:xf numFmtId="0" fontId="29" fillId="0" borderId="0" xfId="38" applyFont="1" applyAlignment="1" applyProtection="1">
      <x:alignment horizontal="center"/>
    </x:xf>
    <x:xf numFmtId="0" fontId="29" fillId="0" borderId="0" xfId="38" applyFont="1" applyFill="1" applyAlignment="1" applyProtection="1">
      <x:alignment horizontal="left"/>
    </x:xf>
    <x:xf numFmtId="0" fontId="29" fillId="0" borderId="0" xfId="38" applyFont="1" applyProtection="1"/>
    <x:xf numFmtId="0" fontId="27" fillId="0" borderId="0" xfId="38" applyFont="1" applyFill="1" applyAlignment="1" applyProtection="1">
      <x:alignment horizontal="left"/>
    </x:xf>
    <x:xf numFmtId="3" fontId="29" fillId="0" borderId="0" xfId="38" applyNumberFormat="1" applyFont="1" applyAlignment="1" applyProtection="1">
      <x:alignment horizontal="right"/>
    </x:xf>
    <x:xf numFmtId="0" fontId="28" fillId="0" borderId="0" xfId="38" applyFont="1" applyBorder="1" applyAlignment="1" applyProtection="1">
      <x:alignment horizontal="right"/>
    </x:xf>
    <x:xf numFmtId="3" fontId="29" fillId="0" borderId="0" xfId="38" applyNumberFormat="1" applyFont="1" applyFill="1" applyAlignment="1" applyProtection="1">
      <x:alignment horizontal="left"/>
    </x:xf>
    <x:xf numFmtId="3" fontId="29" fillId="0" borderId="0" xfId="38" applyNumberFormat="1" applyFont="1" applyAlignment="1" applyProtection="1">
      <x:alignment horizontal="left"/>
    </x:xf>
    <x:xf numFmtId="3" fontId="29" fillId="0" borderId="0" xfId="38" applyNumberFormat="1" applyFont="1" applyAlignment="1" applyProtection="1">
      <x:alignment horizontal="center"/>
    </x:xf>
    <x:xf numFmtId="0" fontId="29" fillId="0" borderId="11" xfId="38" applyFont="1" applyBorder="1" applyAlignment="1" applyProtection="1">
      <x:alignment horizontal="left"/>
    </x:xf>
    <x:xf numFmtId="0" fontId="29" fillId="0" borderId="11" xfId="38" applyFont="1" applyBorder="1" applyAlignment="1" applyProtection="1">
      <x:alignment horizontal="right"/>
    </x:xf>
    <x:xf numFmtId="0" fontId="29" fillId="0" borderId="11" xfId="38" applyFont="1" applyBorder="1" applyAlignment="1" applyProtection="1">
      <x:alignment horizontal="right" wrapText="1"/>
    </x:xf>
    <x:xf numFmtId="0" fontId="29" fillId="0" borderId="11" xfId="0" applyFont="1" applyBorder="1" applyAlignment="1" applyProtection="1">
      <x:alignment horizontal="right" wrapText="1"/>
    </x:xf>
    <x:xf numFmtId="3" fontId="29" fillId="35" borderId="0" xfId="38" applyNumberFormat="1" applyFont="1" applyFill="1" applyAlignment="1" applyProtection="1">
      <x:alignment horizontal="center"/>
    </x:xf>
    <x:xf numFmtId="0" fontId="28" fillId="0" borderId="0" xfId="38" applyFont="1" applyFill="1" applyProtection="1"/>
    <x:xf numFmtId="0" fontId="29" fillId="0" borderId="0" xfId="38" applyFont="1" applyFill="1" applyProtection="1"/>
    <x:xf numFmtId="0" fontId="29" fillId="0" borderId="14" xfId="38" applyFont="1" applyBorder="1" applyAlignment="1" applyProtection="1">
      <x:alignment horizontal="left" vertical="center"/>
    </x:xf>
    <x:xf numFmtId="3" fontId="29" fillId="0" borderId="14" xfId="38" applyNumberFormat="1" applyFont="1" applyBorder="1" applyAlignment="1" applyProtection="1">
      <x:alignment horizontal="right" vertical="center"/>
    </x:xf>
    <x:xf numFmtId="3" fontId="29" fillId="0" borderId="0" xfId="38" applyNumberFormat="1" applyFont="1" applyAlignment="1" applyProtection="1">
      <x:alignment horizontal="right" vertical="center"/>
    </x:xf>
    <x:xf numFmtId="3" fontId="29" fillId="0" borderId="0" xfId="38" applyNumberFormat="1" applyFont="1" applyBorder="1" applyAlignment="1" applyProtection="1">
      <x:alignment horizontal="right"/>
    </x:xf>
    <x:xf numFmtId="3" fontId="29" fillId="34" borderId="0" xfId="38" applyNumberFormat="1" applyFont="1" applyFill="1" applyAlignment="1" applyProtection="1">
      <x:alignment horizontal="center"/>
    </x:xf>
    <x:xf numFmtId="0" fontId="29" fillId="33" borderId="0" xfId="38" applyFont="1" applyFill="1" applyProtection="1"/>
    <x:xf numFmtId="0" fontId="29" fillId="0" borderId="0" xfId="38" applyFont="1" applyBorder="1" applyAlignment="1" applyProtection="1">
      <x:alignment horizontal="left" vertical="center"/>
    </x:xf>
    <x:xf numFmtId="0" fontId="29" fillId="0" borderId="12" xfId="38" applyFont="1" applyBorder="1" applyAlignment="1" applyProtection="1">
      <x:alignment horizontal="left" vertical="center"/>
    </x:xf>
    <x:xf numFmtId="0" fontId="29" fillId="0" borderId="13" xfId="38" applyFont="1" applyBorder="1" applyAlignment="1" applyProtection="1">
      <x:alignment horizontal="left" vertical="center"/>
    </x:xf>
    <x:xf numFmtId="3" fontId="29" fillId="0" borderId="0" xfId="38" applyNumberFormat="1" applyFont="1" applyFill="1" applyAlignment="1" applyProtection="1">
      <x:alignment horizontal="center"/>
    </x:xf>
    <x:xf numFmtId="164" fontId="29" fillId="0" borderId="0" xfId="38" applyNumberFormat="1" applyFont="1" applyFill="1" applyAlignment="1" applyProtection="1">
      <x:alignment horizontal="right" vertical="center"/>
    </x:xf>
    <x:xf numFmtId="4" fontId="29" fillId="0" borderId="12" xfId="38" applyNumberFormat="1" applyFont="1" applyBorder="1" applyAlignment="1" applyProtection="1">
      <x:alignment horizontal="right" vertical="center"/>
    </x:xf>
    <x:xf numFmtId="4" fontId="29" fillId="0" borderId="0" xfId="38" applyNumberFormat="1" applyFont="1" applyBorder="1" applyAlignment="1" applyProtection="1">
      <x:alignment horizontal="right"/>
    </x:xf>
    <x:xf numFmtId="169" fontId="29" fillId="0" borderId="0" xfId="38" applyNumberFormat="1" applyFont="1" applyAlignment="1" applyProtection="1">
      <x:alignment horizontal="left"/>
    </x:xf>
    <x:xf numFmtId="169" fontId="29" fillId="34" borderId="0" xfId="38" applyNumberFormat="1" applyFont="1" applyFill="1" applyAlignment="1" applyProtection="1">
      <x:alignment horizontal="center"/>
    </x:xf>
    <x:xf numFmtId="164" fontId="29" fillId="0" borderId="0" xfId="38" applyNumberFormat="1" applyFont="1" applyAlignment="1" applyProtection="1">
      <x:alignment horizontal="right" vertical="center"/>
    </x:xf>
    <x:xf numFmtId="4" fontId="29" fillId="0" borderId="0" xfId="38" applyNumberFormat="1" applyFont="1" applyFill="1" applyBorder="1" applyAlignment="1" applyProtection="1">
      <x:alignment horizontal="right" vertical="center"/>
    </x:xf>
    <x:xf numFmtId="4" fontId="29" fillId="0" borderId="0" xfId="38" applyNumberFormat="1" applyFont="1" applyBorder="1" applyAlignment="1" applyProtection="1">
      <x:alignment horizontal="right" vertical="center"/>
    </x:xf>
    <x:xf numFmtId="4" fontId="29" fillId="0" borderId="13" xfId="38" applyNumberFormat="1" applyFont="1" applyBorder="1" applyAlignment="1" applyProtection="1">
      <x:alignment horizontal="right" vertical="center"/>
    </x:xf>
    <x:xf numFmtId="3" fontId="28" fillId="0" borderId="0" xfId="38" applyNumberFormat="1" applyFont="1" applyBorder="1" applyAlignment="1" applyProtection="1">
      <x:alignment horizontal="right"/>
    </x:xf>
    <x:xf numFmtId="0" fontId="28" fillId="0" borderId="0" xfId="38" applyFont="1" applyBorder="1" applyAlignment="1" applyProtection="1">
      <x:alignment horizontal="right" vertical="center"/>
    </x:xf>
    <x:xf numFmtId="0" fontId="0" fillId="0" borderId="0" xfId="0" applyProtection="1"/>
    <x:xf numFmtId="4" fontId="29" fillId="0" borderId="0" xfId="38" applyNumberFormat="1" applyFont="1" applyAlignment="1" applyProtection="1">
      <x:alignment horizontal="right" vertical="center"/>
    </x:xf>
    <x:xf numFmtId="0" fontId="29" fillId="0" borderId="0" xfId="38" applyFont="1" applyBorder="1" applyProtection="1"/>
    <x:xf numFmtId="4" fontId="29" fillId="0" borderId="14" xfId="38" applyNumberFormat="1" applyFont="1" applyFill="1" applyBorder="1" applyAlignment="1" applyProtection="1">
      <x:alignment horizontal="right"/>
    </x:xf>
    <x:xf numFmtId="0" fontId="4" fillId="33" borderId="11" xfId="0" applyFont="1" applyFill="1" applyBorder="1" applyProtection="1"/>
    <x:xf numFmtId="0" fontId="4" fillId="33" borderId="11" xfId="0" applyFont="1" applyFill="1" applyBorder="1" applyAlignment="1" applyProtection="1">
      <x:alignment horizontal="right"/>
    </x:xf>
    <x:xf numFmtId="0" fontId="29" fillId="33" borderId="11" xfId="0" applyFont="1" applyFill="1" applyBorder="1" applyAlignment="1" applyProtection="1">
      <x:alignment horizontal="right"/>
    </x:xf>
    <x:xf numFmtId="0" fontId="29" fillId="33" borderId="11" xfId="0" applyFont="1" applyFill="1" applyBorder="1" applyAlignment="1" applyProtection="1">
      <x:alignment horizontal="right" wrapText="1"/>
    </x:xf>
    <x:xf numFmtId="2" fontId="29" fillId="0" borderId="12" xfId="38" applyNumberFormat="1" applyFont="1" applyBorder="1" applyAlignment="1" applyProtection="1">
      <x:alignment horizontal="right" vertical="center"/>
    </x:xf>
    <x:xf numFmtId="2" fontId="29" fillId="0" borderId="0" xfId="38" applyNumberFormat="1" applyFont="1" applyAlignment="1" applyProtection="1">
      <x:alignment horizontal="right" vertical="center"/>
    </x:xf>
    <x:xf numFmtId="173" fontId="29" fillId="0" borderId="0" xfId="38" applyNumberFormat="1" applyFont="1" applyProtection="1"/>
    <x:xf numFmtId="3" fontId="29" fillId="34" borderId="0" xfId="38" applyNumberFormat="1" applyFont="1" applyFill="1" applyBorder="1" applyAlignment="1" applyProtection="1">
      <x:alignment horizontal="center" vertical="center"/>
    </x:xf>
    <x:xf numFmtId="3" fontId="29" fillId="0" borderId="0" xfId="0" applyNumberFormat="1" applyFont="1" applyBorder="1" applyProtection="1"/>
    <x:xf numFmtId="3" fontId="29" fillId="0" borderId="0" xfId="0" applyNumberFormat="1" applyFont="1" applyBorder="1" applyAlignment="1" applyProtection="1">
      <x:alignment horizontal="center"/>
    </x:xf>
    <x:xf numFmtId="0" fontId="29" fillId="0" borderId="0" xfId="38" applyFont="1" applyFill="1" applyAlignment="1" applyProtection="1">
      <x:alignment horizontal="center"/>
    </x:xf>
    <x:xf numFmtId="0" fontId="29" fillId="0" borderId="13" xfId="0" applyFont="1" applyBorder="1" applyAlignment="1" applyProtection="1">
      <x:alignment horizontal="right"/>
    </x:xf>
    <x:xf numFmtId="0" fontId="29" fillId="0" borderId="15" xfId="0" applyFont="1" applyBorder="1" applyAlignment="1" applyProtection="1">
      <x:alignment horizontal="right" wrapText="1"/>
    </x:xf>
    <x:xf numFmtId="0" fontId="29" fillId="0" borderId="27" xfId="0" applyFont="1" applyBorder="1" applyAlignment="1" applyProtection="1">
      <x:alignment horizontal="right" wrapText="1"/>
    </x:xf>
    <x:xf numFmtId="0" fontId="29" fillId="35" borderId="0" xfId="0" applyFont="1" applyFill="1" applyAlignment="1" applyProtection="1">
      <x:alignment horizontal="center" vertical="center"/>
    </x:xf>
    <x:xf numFmtId="0" fontId="29" fillId="0" borderId="14" xfId="0" applyFont="1" applyBorder="1" applyAlignment="1" applyProtection="1">
      <x:alignment horizontal="right" vertical="center"/>
    </x:xf>
    <x:xf numFmtId="0" fontId="29" fillId="35" borderId="0" xfId="0" applyFont="1" applyFill="1" applyAlignment="1" applyProtection="1">
      <x:alignment horizontal="right" vertical="center"/>
    </x:xf>
    <x:xf numFmtId="0" fontId="29" fillId="0" borderId="0" xfId="49" applyFont="1" applyBorder="1" applyProtection="1"/>
    <x:xf numFmtId="0" fontId="29" fillId="35" borderId="0" xfId="50" applyFont="1" applyFill="1" applyBorder="1" applyAlignment="1" applyProtection="1">
      <x:alignment horizontal="center" vertical="center" wrapText="1"/>
    </x:xf>
    <x:xf numFmtId="0" fontId="29" fillId="0" borderId="12" xfId="49" applyFont="1" applyBorder="1" applyAlignment="1" applyProtection="1">
      <x:alignment vertical="center"/>
    </x:xf>
    <x:xf numFmtId="0" fontId="29" fillId="0" borderId="0" xfId="49" applyFont="1" applyBorder="1" applyAlignment="1" applyProtection="1">
      <x:alignment vertical="center"/>
    </x:xf>
    <x:xf numFmtId="4" fontId="29" fillId="0" borderId="44" xfId="49" applyNumberFormat="1" applyFont="1" applyFill="1" applyBorder="1" applyAlignment="1" applyProtection="1">
      <x:alignment vertical="center"/>
    </x:xf>
    <x:xf numFmtId="4" fontId="29" fillId="0" borderId="41" xfId="49" applyNumberFormat="1" applyFont="1" applyFill="1" applyBorder="1" applyAlignment="1" applyProtection="1">
      <x:alignment vertical="center"/>
    </x:xf>
    <x:xf numFmtId="3" fontId="29" fillId="0" borderId="41" xfId="49" applyNumberFormat="1" applyFont="1" applyFill="1" applyBorder="1" applyAlignment="1" applyProtection="1">
      <x:alignment vertical="center"/>
    </x:xf>
    <x:xf numFmtId="4" fontId="29" fillId="0" borderId="41" xfId="49" applyNumberFormat="1" applyFont="1" applyBorder="1" applyAlignment="1" applyProtection="1">
      <x:alignment vertical="center"/>
    </x:xf>
    <x:xf numFmtId="3" fontId="29" fillId="0" borderId="41" xfId="49" applyNumberFormat="1" applyFont="1" applyBorder="1" applyAlignment="1" applyProtection="1">
      <x:alignment vertical="center"/>
    </x:xf>
    <x:xf numFmtId="4" fontId="29" fillId="0" borderId="44" xfId="49" applyNumberFormat="1" applyFont="1" applyBorder="1" applyAlignment="1" applyProtection="1">
      <x:alignment vertical="center"/>
    </x:xf>
    <x:xf numFmtId="3" fontId="29" fillId="0" borderId="44" xfId="49" applyNumberFormat="1" applyFont="1" applyBorder="1" applyAlignment="1" applyProtection="1">
      <x:alignment vertical="center"/>
    </x:xf>
    <x:xf numFmtId="0" fontId="29" fillId="0" borderId="20" xfId="49" applyFont="1" applyBorder="1" applyAlignment="1" applyProtection="1">
      <x:alignment vertical="center"/>
    </x:xf>
    <x:xf numFmtId="4" fontId="29" fillId="0" borderId="42" xfId="49" applyNumberFormat="1" applyFont="1" applyFill="1" applyBorder="1" applyAlignment="1" applyProtection="1">
      <x:alignment vertical="center"/>
    </x:xf>
    <x:xf numFmtId="4" fontId="29" fillId="0" borderId="42" xfId="49" applyNumberFormat="1" applyFont="1" applyBorder="1" applyAlignment="1" applyProtection="1">
      <x:alignment vertical="center"/>
    </x:xf>
    <x:xf numFmtId="3" fontId="29" fillId="0" borderId="42" xfId="49" applyNumberFormat="1" applyFont="1" applyBorder="1" applyAlignment="1" applyProtection="1">
      <x:alignment vertical="center"/>
    </x:xf>
    <x:xf numFmtId="4" fontId="29" fillId="0" borderId="45" xfId="49" applyNumberFormat="1" applyFont="1" applyBorder="1" applyAlignment="1" applyProtection="1">
      <x:alignment vertical="center"/>
    </x:xf>
    <x:xf numFmtId="3" fontId="29" fillId="0" borderId="45" xfId="49" applyNumberFormat="1" applyFont="1" applyBorder="1" applyAlignment="1" applyProtection="1">
      <x:alignment vertical="center"/>
    </x:xf>
    <x:xf numFmtId="0" fontId="28" fillId="0" borderId="34" xfId="0" applyFont="1" applyBorder="1" applyAlignment="1" applyProtection="1">
      <x:alignment horizontal="left" vertical="center" wrapText="1"/>
    </x:xf>
    <x:xf numFmtId="4" fontId="29" fillId="0" borderId="46" xfId="0" applyNumberFormat="1" applyFont="1" applyBorder="1" applyAlignment="1" applyProtection="1">
      <x:alignment vertical="center" wrapText="1"/>
    </x:xf>
    <x:xf numFmtId="3" fontId="29" fillId="0" borderId="46" xfId="44" applyNumberFormat="1" applyFont="1" applyBorder="1" applyAlignment="1" applyProtection="1">
      <x:alignment vertical="center"/>
    </x:xf>
    <x:xf numFmtId="0" fontId="28" fillId="0" borderId="0" xfId="0" applyFont="1" applyBorder="1" applyAlignment="1" applyProtection="1">
      <x:alignment horizontal="left" vertical="center" wrapText="1"/>
    </x:xf>
    <x:xf numFmtId="4" fontId="29" fillId="0" borderId="45" xfId="0" applyNumberFormat="1" applyFont="1" applyBorder="1" applyAlignment="1" applyProtection="1">
      <x:alignment vertical="center" wrapText="1"/>
    </x:xf>
    <x:xf numFmtId="3" fontId="29" fillId="0" borderId="45" xfId="44" applyNumberFormat="1" applyFont="1" applyBorder="1" applyAlignment="1" applyProtection="1">
      <x:alignment vertical="center"/>
    </x:xf>
    <x:xf numFmtId="0" fontId="28" fillId="0" borderId="18" xfId="0" applyFont="1" applyBorder="1" applyAlignment="1" applyProtection="1">
      <x:alignment horizontal="left" vertical="center" wrapText="1"/>
    </x:xf>
    <x:xf numFmtId="4" fontId="29" fillId="0" borderId="24" xfId="0" applyNumberFormat="1" applyFont="1" applyFill="1" applyBorder="1" applyAlignment="1" applyProtection="1">
      <x:alignment vertical="center" wrapText="1"/>
    </x:xf>
    <x:xf numFmtId="0" fontId="27" fillId="0" borderId="0" xfId="0" applyFont="1" applyFill="1" applyAlignment="1" applyProtection="1">
      <x:alignment horizontal="left" vertical="top"/>
    </x:xf>
    <x:xf numFmtId="0" fontId="29" fillId="35" borderId="0" xfId="0" applyFont="1" applyFill="1" applyBorder="1" applyAlignment="1" applyProtection="1">
      <x:alignment horizontal="center"/>
    </x:xf>
    <x:xf numFmtId="0" fontId="29" fillId="0" borderId="14" xfId="0" applyFont="1" applyBorder="1" applyProtection="1"/>
    <x:xf numFmtId="0" fontId="29" fillId="0" borderId="0" xfId="0" applyFont="1" applyBorder="1" applyAlignment="1" applyProtection="1">
      <x:alignment horizontal="right"/>
    </x:xf>
    <x:xf numFmtId="4" fontId="29" fillId="0" borderId="50" xfId="0" applyNumberFormat="1" applyFont="1" applyFill="1" applyBorder="1" applyProtection="1"/>
    <x:xf numFmtId="0" fontId="29" fillId="0" borderId="12" xfId="0" applyFont="1" applyBorder="1" applyProtection="1"/>
    <x:xf numFmtId="0" fontId="29" fillId="0" borderId="12" xfId="0" applyFont="1" applyBorder="1" applyAlignment="1" applyProtection="1">
      <x:alignment horizontal="right"/>
    </x:xf>
    <x:xf numFmtId="4" fontId="29" fillId="0" borderId="48" xfId="0" applyNumberFormat="1" applyFont="1" applyFill="1" applyBorder="1" applyProtection="1"/>
    <x:xf numFmtId="3" fontId="29" fillId="0" borderId="41" xfId="44" applyNumberFormat="1" applyFont="1" applyFill="1" applyBorder="1" applyProtection="1"/>
    <x:xf numFmtId="0" fontId="29" fillId="0" borderId="20" xfId="0" applyFont="1" applyBorder="1" applyProtection="1"/>
    <x:xf numFmtId="0" fontId="29" fillId="0" borderId="20" xfId="0" applyFont="1" applyBorder="1" applyAlignment="1" applyProtection="1">
      <x:alignment horizontal="right"/>
    </x:xf>
    <x:xf numFmtId="4" fontId="29" fillId="0" borderId="52" xfId="0" applyNumberFormat="1" applyFont="1" applyFill="1" applyBorder="1" applyProtection="1"/>
    <x:xf numFmtId="3" fontId="29" fillId="0" borderId="42" xfId="44" applyNumberFormat="1" applyFont="1" applyFill="1" applyBorder="1" applyProtection="1"/>
    <x:xf numFmtId="0" fontId="29" fillId="0" borderId="58" xfId="0" applyFont="1" applyBorder="1" applyProtection="1"/>
    <x:xf numFmtId="0" fontId="29" fillId="0" borderId="58" xfId="0" applyFont="1" applyBorder="1" applyAlignment="1" applyProtection="1">
      <x:alignment horizontal="right"/>
    </x:xf>
    <x:xf numFmtId="4" fontId="29" fillId="0" borderId="63" xfId="0" applyNumberFormat="1" applyFont="1" applyFill="1" applyBorder="1" applyProtection="1"/>
    <x:xf numFmtId="4" fontId="29" fillId="0" borderId="59" xfId="0" applyNumberFormat="1" applyFont="1" applyFill="1" applyBorder="1" applyProtection="1"/>
    <x:xf numFmtId="4" fontId="29" fillId="0" borderId="60" xfId="0" applyNumberFormat="1" applyFont="1" applyFill="1" applyBorder="1" applyProtection="1"/>
    <x:xf numFmtId="3" fontId="29" fillId="0" borderId="59" xfId="44" applyNumberFormat="1" applyFont="1" applyFill="1" applyBorder="1" applyProtection="1"/>
    <x:xf numFmtId="0" fontId="29" fillId="0" borderId="13" xfId="0" applyFont="1" applyBorder="1" applyProtection="1"/>
    <x:xf numFmtId="4" fontId="29" fillId="0" borderId="57" xfId="0" applyNumberFormat="1" applyFont="1" applyFill="1" applyBorder="1" applyProtection="1"/>
    <x:xf numFmtId="3" fontId="29" fillId="0" borderId="45" xfId="44" applyNumberFormat="1" applyFont="1" applyFill="1" applyBorder="1" applyProtection="1"/>
    <x:xf numFmtId="3" fontId="29" fillId="0" borderId="43" xfId="44" applyNumberFormat="1" applyFont="1" applyFill="1" applyBorder="1" applyProtection="1"/>
    <x:xf numFmtId="4" fontId="29" fillId="0" borderId="65" xfId="0" applyNumberFormat="1" applyFont="1" applyFill="1" applyBorder="1" applyProtection="1"/>
    <x:xf numFmtId="4" fontId="29" fillId="0" borderId="12" xfId="0" applyNumberFormat="1" applyFont="1" applyFill="1" applyBorder="1" applyProtection="1"/>
    <x:xf numFmtId="4" fontId="29" fillId="0" borderId="22" xfId="0" applyNumberFormat="1" applyFont="1" applyFill="1" applyBorder="1" applyProtection="1"/>
    <x:xf numFmtId="0" fontId="29" fillId="0" borderId="16" xfId="0" applyFont="1" applyBorder="1" applyProtection="1"/>
    <x:xf numFmtId="4" fontId="29" fillId="0" borderId="66" xfId="0" applyNumberFormat="1" applyFont="1" applyFill="1" applyBorder="1" applyProtection="1"/>
    <x:xf numFmtId="4" fontId="29" fillId="0" borderId="16" xfId="0" applyNumberFormat="1" applyFont="1" applyFill="1" applyBorder="1" applyProtection="1"/>
    <x:xf numFmtId="0" fontId="29" fillId="0" borderId="61" xfId="0" applyFont="1" applyBorder="1" applyProtection="1"/>
    <x:xf numFmtId="0" fontId="29" fillId="0" borderId="61" xfId="0" applyFont="1" applyBorder="1" applyAlignment="1" applyProtection="1">
      <x:alignment horizontal="right"/>
    </x:xf>
    <x:xf numFmtId="4" fontId="29" fillId="0" borderId="67" xfId="0" applyNumberFormat="1" applyFont="1" applyFill="1" applyBorder="1" applyProtection="1"/>
    <x:xf numFmtId="4" fontId="29" fillId="0" borderId="61" xfId="0" applyNumberFormat="1" applyFont="1" applyFill="1" applyBorder="1" applyProtection="1"/>
    <x:xf numFmtId="4" fontId="29" fillId="0" borderId="62" xfId="0" applyNumberFormat="1" applyFont="1" applyFill="1" applyBorder="1" applyProtection="1"/>
    <x:xf numFmtId="3" fontId="29" fillId="0" borderId="61" xfId="44" applyNumberFormat="1" applyFont="1" applyFill="1" applyBorder="1" applyProtection="1"/>
    <x:xf numFmtId="4" fontId="29" fillId="0" borderId="54" xfId="0" applyNumberFormat="1" applyFont="1" applyFill="1" applyBorder="1" applyProtection="1"/>
    <x:xf numFmtId="0" fontId="28" fillId="0" borderId="35" xfId="0" applyFont="1" applyBorder="1" applyProtection="1"/>
    <x:xf numFmtId="0" fontId="28" fillId="0" borderId="35" xfId="0" applyFont="1" applyBorder="1" applyAlignment="1" applyProtection="1">
      <x:alignment horizontal="right"/>
    </x:xf>
    <x:xf numFmtId="4" fontId="29" fillId="0" borderId="68" xfId="0" applyNumberFormat="1" applyFont="1" applyFill="1" applyBorder="1" applyProtection="1"/>
    <x:xf numFmtId="4" fontId="29" fillId="0" borderId="35" xfId="0" applyNumberFormat="1" applyFont="1" applyFill="1" applyBorder="1" applyProtection="1"/>
    <x:xf numFmtId="4" fontId="29" fillId="0" borderId="36" xfId="0" applyNumberFormat="1" applyFont="1" applyFill="1" applyBorder="1" applyProtection="1"/>
    <x:xf numFmtId="3" fontId="29" fillId="0" borderId="35" xfId="44" applyNumberFormat="1" applyFont="1" applyFill="1" applyBorder="1" applyProtection="1"/>
    <x:xf numFmtId="0" fontId="28" fillId="0" borderId="16" xfId="0" applyFont="1" applyBorder="1" applyProtection="1"/>
    <x:xf numFmtId="0" fontId="28" fillId="0" borderId="16" xfId="0" applyFont="1" applyBorder="1" applyAlignment="1" applyProtection="1">
      <x:alignment horizontal="right"/>
    </x:xf>
    <x:xf numFmtId="4" fontId="29" fillId="0" borderId="21" xfId="0" applyNumberFormat="1" applyFont="1" applyFill="1" applyBorder="1" applyProtection="1"/>
    <x:xf numFmtId="3" fontId="29" fillId="0" borderId="16" xfId="44" applyNumberFormat="1" applyFont="1" applyFill="1" applyBorder="1" applyProtection="1"/>
    <x:xf numFmtId="0" fontId="28" fillId="0" borderId="61" xfId="0" applyFont="1" applyBorder="1" applyProtection="1"/>
    <x:xf numFmtId="0" fontId="28" fillId="0" borderId="61" xfId="0" applyFont="1" applyBorder="1" applyAlignment="1" applyProtection="1">
      <x:alignment horizontal="right"/>
    </x:xf>
    <x:xf numFmtId="0" fontId="28" fillId="0" borderId="12" xfId="0" applyFont="1" applyBorder="1" applyProtection="1"/>
    <x:xf numFmtId="0" fontId="28" fillId="0" borderId="12" xfId="0" applyFont="1" applyBorder="1" applyAlignment="1" applyProtection="1">
      <x:alignment horizontal="right"/>
    </x:xf>
    <x:xf numFmtId="0" fontId="28" fillId="0" borderId="13" xfId="0" applyFont="1" applyBorder="1" applyProtection="1"/>
    <x:xf numFmtId="0" fontId="28" fillId="0" borderId="17" xfId="0" applyFont="1" applyBorder="1" applyProtection="1"/>
    <x:xf numFmtId="0" fontId="28" fillId="0" borderId="17" xfId="0" applyFont="1" applyBorder="1" applyAlignment="1" applyProtection="1">
      <x:alignment horizontal="right"/>
    </x:xf>
    <x:xf numFmtId="4" fontId="29" fillId="0" borderId="37" xfId="0" applyNumberFormat="1" applyFont="1" applyFill="1" applyBorder="1" applyProtection="1"/>
    <x:xf numFmtId="4" fontId="29" fillId="0" borderId="17" xfId="0" applyNumberFormat="1" applyFont="1" applyFill="1" applyBorder="1" applyProtection="1"/>
    <x:xf numFmtId="4" fontId="29" fillId="0" borderId="23" xfId="0" applyNumberFormat="1" applyFont="1" applyFill="1" applyBorder="1" applyProtection="1"/>
    <x:xf numFmtId="3" fontId="29" fillId="0" borderId="17" xfId="44" applyNumberFormat="1" applyFont="1" applyFill="1" applyBorder="1" applyProtection="1"/>
    <x:xf numFmtId="0" fontId="29" fillId="0" borderId="18" xfId="0" applyFont="1" applyBorder="1" applyProtection="1"/>
    <x:xf numFmtId="0" fontId="28" fillId="0" borderId="24" xfId="0" applyFont="1" applyBorder="1" applyAlignment="1" applyProtection="1">
      <x:alignment horizontal="left"/>
    </x:xf>
    <x:xf numFmtId="0" fontId="29" fillId="0" borderId="24" xfId="0" applyFont="1" applyBorder="1" applyAlignment="1" applyProtection="1">
      <x:alignment horizontal="right"/>
    </x:xf>
    <x:xf numFmtId="4" fontId="29" fillId="0" borderId="38" xfId="0" applyNumberFormat="1" applyFont="1" applyFill="1" applyBorder="1" applyAlignment="1" applyProtection="1">
      <x:alignment vertical="center"/>
    </x:xf>
    <x:xf numFmtId="4" fontId="29" fillId="0" borderId="25" xfId="0" applyNumberFormat="1" applyFont="1" applyFill="1" applyBorder="1" applyAlignment="1" applyProtection="1">
      <x:alignment vertical="center"/>
    </x:xf>
    <x:xf numFmtId="3" fontId="29" fillId="0" borderId="24" xfId="44" applyNumberFormat="1" applyFont="1" applyFill="1" applyBorder="1" applyAlignment="1" applyProtection="1">
      <x:alignment vertical="center"/>
    </x:xf>
    <x:xf numFmtId="3" fontId="29" fillId="0" borderId="0" xfId="44" applyNumberFormat="1" applyFont="1" applyBorder="1" applyAlignment="1" applyProtection="1">
      <x:alignment vertical="center"/>
    </x:xf>
    <x:xf numFmtId="0" fontId="29" fillId="34" borderId="0" xfId="0" applyFont="1" applyFill="1" applyBorder="1" applyAlignment="1" applyProtection="1">
      <x:alignment horizontal="right"/>
    </x:xf>
    <x:xf numFmtId="0" fontId="29" fillId="34" borderId="0" xfId="0" applyFont="1" applyFill="1" applyProtection="1"/>
    <x:xf numFmtId="0" fontId="32" fillId="0" borderId="0" xfId="0" applyFont="1" applyProtection="1"/>
    <x:xf numFmtId="0" fontId="29" fillId="0" borderId="0" xfId="0" applyFont="1" applyFill="1" applyAlignment="1" applyProtection="1">
      <x:alignment horizontal="right"/>
    </x:xf>
    <x:xf numFmtId="165" fontId="29" fillId="0" borderId="0" xfId="0" applyNumberFormat="1" applyFont="1" applyBorder="1" applyProtection="1"/>
    <x:xf numFmtId="166" fontId="28" fillId="0" borderId="11" xfId="0" applyNumberFormat="1" applyFont="1" applyBorder="1" applyAlignment="1" applyProtection="1">
      <x:alignment vertical="center"/>
    </x:xf>
    <x:xf numFmtId="174" fontId="29" fillId="0" borderId="0" xfId="0" applyNumberFormat="1" applyFont="1" applyFill="1" applyBorder="1" applyAlignment="1" applyProtection="1">
      <x:alignment horizontal="left" vertical="center"/>
    </x:xf>
    <x:xf numFmtId="174" fontId="29" fillId="0" borderId="20" xfId="0" applyNumberFormat="1" applyFont="1" applyFill="1" applyBorder="1" applyAlignment="1" applyProtection="1">
      <x:alignment horizontal="left" vertical="center"/>
    </x:xf>
    <x:xf numFmtId="174" fontId="29" fillId="0" borderId="17" xfId="0" applyNumberFormat="1" applyFont="1" applyFill="1" applyBorder="1" applyAlignment="1" applyProtection="1">
      <x:alignment horizontal="left" vertical="center"/>
    </x:xf>
    <x:xf numFmtId="167" fontId="29" fillId="0" borderId="24" xfId="0" applyNumberFormat="1" applyFont="1" applyFill="1" applyBorder="1" applyAlignment="1" applyProtection="1">
      <x:alignment horizontal="left" vertical="center"/>
    </x:xf>
    <x:xf numFmtId="166" fontId="29" fillId="0" borderId="0" xfId="0" applyNumberFormat="1" applyFont="1" applyFill="1" applyProtection="1"/>
    <x:xf numFmtId="165" fontId="29" fillId="0" borderId="0" xfId="0" applyNumberFormat="1" applyFont="1" applyFill="1" applyProtection="1"/>
    <x:xf numFmtId="165" fontId="28" fillId="0" borderId="11" xfId="0" applyNumberFormat="1" applyFont="1" applyBorder="1" applyAlignment="1" applyProtection="1">
      <x:alignment horizontal="right" vertical="center"/>
    </x:xf>
    <x:xf numFmtId="174" fontId="29" fillId="0" borderId="24" xfId="0" applyNumberFormat="1" applyFont="1" applyFill="1" applyBorder="1" applyAlignment="1" applyProtection="1">
      <x:alignment horizontal="right" vertical="center"/>
    </x:xf>
    <x:xf numFmtId="166" fontId="28" fillId="0" borderId="10" xfId="0" applyNumberFormat="1" applyFont="1" applyBorder="1" applyAlignment="1" applyProtection="1">
      <x:alignment vertical="center"/>
    </x:xf>
    <x:xf numFmtId="166" fontId="28" fillId="0" borderId="0" xfId="0" applyNumberFormat="1" applyFont="1" applyBorder="1" applyAlignment="1" applyProtection="1">
      <x:alignment horizontal="center" vertical="center"/>
    </x:xf>
    <x:xf numFmtId="166" fontId="28" fillId="0" borderId="0" xfId="0" applyNumberFormat="1" applyFont="1" applyFill="1" applyAlignment="1" applyProtection="1">
      <x:alignment horizontal="right"/>
    </x:xf>
    <x:xf numFmtId="2" fontId="29" fillId="0" borderId="19" xfId="0" quotePrefix="1" applyNumberFormat="1" applyFont="1" applyFill="1" applyBorder="1" applyAlignment="1" applyProtection="1">
      <x:alignment horizontal="left"/>
    </x:xf>
    <x:xf numFmtId="174" fontId="29" fillId="0" borderId="0" xfId="0" quotePrefix="1" applyNumberFormat="1" applyFont="1" applyFill="1" applyBorder="1" applyAlignment="1" applyProtection="1">
      <x:alignment horizontal="right"/>
    </x:xf>
    <x:xf numFmtId="2" fontId="29" fillId="0" borderId="16" xfId="0" quotePrefix="1" applyNumberFormat="1" applyFont="1" applyFill="1" applyBorder="1" applyAlignment="1" applyProtection="1">
      <x:alignment horizontal="left"/>
    </x:xf>
    <x:xf numFmtId="2" fontId="29" fillId="0" borderId="12" xfId="0" quotePrefix="1" applyNumberFormat="1" applyFont="1" applyFill="1" applyBorder="1" applyAlignment="1" applyProtection="1">
      <x:alignment horizontal="left"/>
    </x:xf>
    <x:xf numFmtId="0" fontId="29" fillId="0" borderId="16" xfId="0" applyFont="1" applyFill="1" applyBorder="1" applyProtection="1"/>
    <x:xf numFmtId="2" fontId="29" fillId="0" borderId="29" xfId="0" quotePrefix="1" applyNumberFormat="1" applyFont="1" applyFill="1" applyBorder="1" applyAlignment="1" applyProtection="1">
      <x:alignment horizontal="left"/>
    </x:xf>
    <x:xf numFmtId="2" fontId="29" fillId="0" borderId="10" xfId="0" quotePrefix="1" applyNumberFormat="1" applyFont="1" applyFill="1" applyBorder="1" applyAlignment="1" applyProtection="1">
      <x:alignment horizontal="left"/>
    </x:xf>
    <x:xf numFmtId="174" fontId="29" fillId="0" borderId="10" xfId="0" quotePrefix="1" applyNumberFormat="1" applyFont="1" applyFill="1" applyBorder="1" applyAlignment="1" applyProtection="1">
      <x:alignment horizontal="right"/>
    </x:xf>
    <x:xf numFmtId="174" fontId="29" fillId="0" borderId="10" xfId="0" applyNumberFormat="1" applyFont="1" applyBorder="1" applyProtection="1"/>
    <x:xf numFmtId="2" fontId="29" fillId="0" borderId="0" xfId="0" quotePrefix="1" applyNumberFormat="1" applyFont="1" applyFill="1" applyBorder="1" applyAlignment="1" applyProtection="1">
      <x:alignment horizontal="left"/>
    </x:xf>
    <x:xf numFmtId="174" fontId="29" fillId="0" borderId="0" xfId="0" applyNumberFormat="1" applyFont="1" applyBorder="1" applyProtection="1"/>
    <x:xf numFmtId="4" fontId="28" fillId="0" borderId="0" xfId="0" applyNumberFormat="1" applyFont="1" applyAlignment="1" applyProtection="1">
      <x:alignment horizontal="right"/>
    </x:xf>
    <x:xf numFmtId="4" fontId="28" fillId="0" borderId="0" xfId="0" applyNumberFormat="1" applyFont="1" applyFill="1" applyAlignment="1" applyProtection="1">
      <x:alignment horizontal="right"/>
    </x:xf>
    <x:xf numFmtId="0" fontId="29" fillId="0" borderId="29" xfId="0" applyFont="1" applyFill="1" applyBorder="1" applyAlignment="1" applyProtection="1">
      <x:alignment vertical="center"/>
    </x:xf>
    <x:xf numFmtId="4" fontId="28" fillId="0" borderId="0" xfId="0" applyNumberFormat="1" applyFont="1" applyFill="1" applyAlignment="1" applyProtection="1">
      <x:alignment horizontal="left"/>
    </x:xf>
    <x:xf numFmtId="0" fontId="28" fillId="0" borderId="0" xfId="0" applyFont="1" applyFill="1" applyAlignment="1" applyProtection="1">
      <x:alignment horizontal="right"/>
    </x:xf>
    <x:xf numFmtId="4" fontId="29" fillId="0" borderId="0" xfId="0" applyNumberFormat="1" applyFont="1" applyFill="1" applyAlignment="1" applyProtection="1">
      <x:alignment horizontal="left"/>
    </x:xf>
    <x:xf numFmtId="2" fontId="29" fillId="0" borderId="0" xfId="0" applyNumberFormat="1" applyFont="1" applyFill="1" applyBorder="1" applyAlignment="1" applyProtection="1">
      <x:alignment horizontal="left"/>
    </x:xf>
    <x:xf numFmtId="170" fontId="29" fillId="0" borderId="0" xfId="0" applyNumberFormat="1" applyFont="1" applyFill="1" applyBorder="1" applyAlignment="1" applyProtection="1">
      <x:alignment horizontal="right"/>
    </x:xf>
    <x:xf numFmtId="2" fontId="29" fillId="0" borderId="29" xfId="0" applyNumberFormat="1" applyFont="1" applyFill="1" applyBorder="1" applyAlignment="1" applyProtection="1">
      <x:alignment horizontal="left"/>
    </x:xf>
    <x:xf numFmtId="2" fontId="29" fillId="0" borderId="19" xfId="0" applyNumberFormat="1" applyFont="1" applyFill="1" applyBorder="1" applyAlignment="1" applyProtection="1">
      <x:alignment horizontal="left"/>
    </x:xf>
    <x:xf numFmtId="2" fontId="29" fillId="0" borderId="16" xfId="0" applyNumberFormat="1" applyFont="1" applyFill="1" applyBorder="1" applyAlignment="1" applyProtection="1">
      <x:alignment horizontal="left"/>
    </x:xf>
    <x:xf numFmtId="0" fontId="29" fillId="37" borderId="0" xfId="0" applyFont="1" applyFill="1" applyProtection="1"/>
    <x:xf numFmtId="166" fontId="28" fillId="0" borderId="13" xfId="0" applyNumberFormat="1" applyFont="1" applyFill="1" applyBorder="1" applyAlignment="1" applyProtection="1">
      <x:alignment horizontal="right"/>
    </x:xf>
    <x:xf numFmtId="49" fontId="29" fillId="0" borderId="0" xfId="0" applyNumberFormat="1" applyFont="1" applyProtection="1"/>
    <x:xf numFmtId="4" fontId="29" fillId="0" borderId="45" xfId="49" applyNumberFormat="1" applyFont="1" applyFill="1" applyBorder="1" applyAlignment="1" applyProtection="1">
      <x:alignment vertical="center"/>
    </x:xf>
    <x:xf numFmtId="4" fontId="29" fillId="0" borderId="45" xfId="0" applyNumberFormat="1" applyFont="1" applyFill="1" applyBorder="1" applyAlignment="1" applyProtection="1">
      <x:alignment vertical="center" wrapText="1"/>
    </x:xf>
    <x:xf numFmtId="0" fontId="29" fillId="0" borderId="11" xfId="0" applyFont="1" applyFill="1" applyBorder="1" applyAlignment="1" applyProtection="1">
      <x:alignment horizontal="right" wrapText="1"/>
    </x:xf>
    <x:xf numFmtId="172" fontId="29" fillId="0" borderId="11" xfId="45" applyFont="1" applyFill="1" applyBorder="1" applyAlignment="1" applyProtection="1">
      <x:alignment horizontal="right" wrapText="1"/>
    </x:xf>
    <x:xf numFmtId="0" fontId="29" fillId="0" borderId="11" xfId="0" applyFont="1" applyBorder="1" applyAlignment="1" applyProtection="1">
      <x:alignment wrapText="1"/>
    </x:xf>
    <x:xf numFmtId="0" fontId="29" fillId="0" borderId="69" xfId="0" applyFont="1" applyFill="1" applyBorder="1" applyAlignment="1" applyProtection="1">
      <x:alignment horizontal="right" wrapText="1"/>
    </x:xf>
    <x:xf numFmtId="172" fontId="29" fillId="0" borderId="69" xfId="45" applyFont="1" applyFill="1" applyBorder="1" applyAlignment="1" applyProtection="1">
      <x:alignment horizontal="right" wrapText="1"/>
    </x:xf>
    <x:xf numFmtId="0" fontId="29" fillId="0" borderId="70" xfId="0" applyFont="1" applyFill="1" applyBorder="1" applyAlignment="1" applyProtection="1">
      <x:alignment horizontal="right" wrapText="1"/>
    </x:xf>
    <x:xf numFmtId="0" fontId="27" fillId="0" borderId="18" xfId="0" applyFont="1" applyFill="1" applyBorder="1" applyAlignment="1" applyProtection="1">
      <x:alignment horizontal="left" vertical="top"/>
    </x:xf>
    <x:xf numFmtId="0" fontId="27" fillId="0" borderId="18" xfId="0" applyFont="1" applyFill="1" applyBorder="1" applyAlignment="1" applyProtection="1">
      <x:alignment horizontal="left" vertical="center"/>
    </x:xf>
    <x:xf numFmtId="0" fontId="29" fillId="0" borderId="18" xfId="0" applyFont="1" applyFill="1" applyBorder="1" applyAlignment="1" applyProtection="1">
      <x:alignment horizontal="right"/>
    </x:xf>
    <x:xf numFmtId="0" fontId="29" fillId="0" borderId="0" xfId="38" applyFont="1" applyAlignment="1" applyProtection="1">
      <x:alignment horizontal="right" wrapText="1"/>
    </x:xf>
    <x:xf numFmtId="3" fontId="29" fillId="0" borderId="0" xfId="38" applyNumberFormat="1" applyFont="1" applyFill="1" applyBorder="1" applyAlignment="1" applyProtection="1">
      <x:alignment horizontal="right"/>
    </x:xf>
    <x:xf numFmtId="0" fontId="29" fillId="0" borderId="0" xfId="0" applyFont="1" applyFill="1" applyAlignment="1" applyProtection="1">
      <x:alignment wrapText="1"/>
    </x:xf>
    <x:xf numFmtId="0" fontId="27" fillId="0" borderId="18" xfId="0" applyFont="1" applyFill="1" applyBorder="1" applyAlignment="1" applyProtection="1">
      <x:alignment vertical="top"/>
    </x:xf>
    <x:xf numFmtId="0" fontId="29" fillId="0" borderId="18" xfId="0" applyFont="1" applyFill="1" applyBorder="1" applyProtection="1"/>
    <x:xf numFmtId="0" fontId="29" fillId="0" borderId="0" xfId="0" applyFont="1" applyFill="1" applyAlignment="1" applyProtection="1"/>
    <x:xf numFmtId="171" fontId="42" fillId="38" borderId="41" xfId="0" applyNumberFormat="1" applyFont="1" applyFill="1" applyBorder="1" applyProtection="1"/>
    <x:xf numFmtId="171" fontId="42" fillId="38" borderId="42" xfId="0" applyNumberFormat="1" applyFont="1" applyFill="1" applyBorder="1" applyProtection="1"/>
    <x:xf numFmtId="171" fontId="42" fillId="38" borderId="40" xfId="0" applyNumberFormat="1" applyFont="1" applyFill="1" applyBorder="1" applyProtection="1"/>
    <x:xf numFmtId="171" fontId="42" fillId="38" borderId="43" xfId="0" applyNumberFormat="1" applyFont="1" applyFill="1" applyBorder="1" applyProtection="1"/>
    <x:xf numFmtId="171" fontId="42" fillId="38" borderId="44" xfId="0" applyNumberFormat="1" applyFont="1" applyFill="1" applyBorder="1" applyProtection="1"/>
    <x:xf numFmtId="171" fontId="42" fillId="38" borderId="45" xfId="0" applyNumberFormat="1" applyFont="1" applyFill="1" applyBorder="1" applyProtection="1"/>
    <x:xf numFmtId="4" fontId="42" fillId="38" borderId="41" xfId="49" applyNumberFormat="1" applyFont="1" applyFill="1" applyBorder="1" applyAlignment="1" applyProtection="1">
      <x:alignment vertical="center"/>
    </x:xf>
    <x:xf numFmtId="4" fontId="42" fillId="38" borderId="44" xfId="49" applyNumberFormat="1" applyFont="1" applyFill="1" applyBorder="1" applyAlignment="1" applyProtection="1">
      <x:alignment vertical="center"/>
    </x:xf>
    <x:xf numFmtId="4" fontId="42" fillId="38" borderId="45" xfId="49" applyNumberFormat="1" applyFont="1" applyFill="1" applyBorder="1" applyAlignment="1" applyProtection="1">
      <x:alignment vertical="center"/>
    </x:xf>
    <x:xf numFmtId="3" fontId="42" fillId="38" borderId="41" xfId="49" applyNumberFormat="1" applyFont="1" applyFill="1" applyBorder="1" applyAlignment="1" applyProtection="1">
      <x:alignment vertical="center"/>
    </x:xf>
    <x:xf numFmtId="3" fontId="42" fillId="38" borderId="44" xfId="49" applyNumberFormat="1" applyFont="1" applyFill="1" applyBorder="1" applyAlignment="1" applyProtection="1">
      <x:alignment vertical="center"/>
    </x:xf>
    <x:xf numFmtId="3" fontId="42" fillId="38" borderId="44" xfId="44" applyNumberFormat="1" applyFont="1" applyFill="1" applyBorder="1" applyProtection="1"/>
    <x:xf numFmtId="4" fontId="42" fillId="38" borderId="42" xfId="44" applyNumberFormat="1" applyFont="1" applyFill="1" applyBorder="1" applyProtection="1"/>
    <x:xf numFmtId="3" fontId="42" fillId="38" borderId="41" xfId="44" applyNumberFormat="1" applyFont="1" applyFill="1" applyBorder="1" applyProtection="1"/>
    <x:xf numFmtId="4" fontId="42" fillId="38" borderId="41" xfId="44" applyNumberFormat="1" applyFont="1" applyFill="1" applyBorder="1" applyProtection="1"/>
    <x:xf numFmtId="4" fontId="42" fillId="38" borderId="59" xfId="44" applyNumberFormat="1" applyFont="1" applyFill="1" applyBorder="1" applyProtection="1"/>
    <x:xf numFmtId="4" fontId="42" fillId="38" borderId="44" xfId="44" applyNumberFormat="1" applyFont="1" applyFill="1" applyBorder="1" applyProtection="1"/>
    <x:xf numFmtId="4" fontId="42" fillId="38" borderId="45" xfId="44" applyNumberFormat="1" applyFont="1" applyFill="1" applyBorder="1" applyProtection="1"/>
    <x:xf numFmtId="3" fontId="42" fillId="38" borderId="39" xfId="44" applyNumberFormat="1" applyFont="1" applyFill="1" applyBorder="1" applyProtection="1"/>
    <x:xf numFmtId="4" fontId="42" fillId="38" borderId="39" xfId="44" applyNumberFormat="1" applyFont="1" applyFill="1" applyBorder="1" applyProtection="1"/>
    <x:xf numFmtId="3" fontId="42" fillId="38" borderId="42" xfId="44" applyNumberFormat="1" applyFont="1" applyFill="1" applyBorder="1" applyProtection="1"/>
    <x:xf numFmtId="4" fontId="42" fillId="38" borderId="43" xfId="44" applyNumberFormat="1" applyFont="1" applyFill="1" applyBorder="1" applyProtection="1"/>
    <x:xf numFmtId="3" fontId="42" fillId="38" borderId="45" xfId="44" applyNumberFormat="1" applyFont="1" applyFill="1" applyBorder="1" applyProtection="1"/>
    <x:xf numFmtId="3" fontId="42" fillId="38" borderId="12" xfId="44" applyNumberFormat="1" applyFont="1" applyFill="1" applyBorder="1" applyProtection="1"/>
    <x:xf numFmtId="4" fontId="42" fillId="38" borderId="12" xfId="44" applyNumberFormat="1" applyFont="1" applyFill="1" applyBorder="1" applyProtection="1"/>
    <x:xf numFmtId="4" fontId="42" fillId="38" borderId="16" xfId="44" applyNumberFormat="1" applyFont="1" applyFill="1" applyBorder="1" applyProtection="1"/>
    <x:xf numFmtId="4" fontId="42" fillId="38" borderId="61" xfId="44" applyNumberFormat="1" applyFont="1" applyFill="1" applyBorder="1" applyProtection="1"/>
    <x:xf numFmtId="3" fontId="42" fillId="38" borderId="59" xfId="44" applyNumberFormat="1" applyFont="1" applyFill="1" applyBorder="1" applyProtection="1"/>
    <x:xf numFmtId="3" fontId="42" fillId="38" borderId="35" xfId="44" applyNumberFormat="1" applyFont="1" applyFill="1" applyBorder="1" applyProtection="1"/>
    <x:xf numFmtId="3" fontId="42" fillId="38" borderId="16" xfId="44" applyNumberFormat="1" applyFont="1" applyFill="1" applyBorder="1" applyProtection="1"/>
    <x:xf numFmtId="3" fontId="42" fillId="38" borderId="61" xfId="44" applyNumberFormat="1" applyFont="1" applyFill="1" applyBorder="1" applyProtection="1"/>
    <x:xf numFmtId="3" fontId="42" fillId="38" borderId="17" xfId="44" applyNumberFormat="1" applyFont="1" applyFill="1" applyBorder="1" applyProtection="1"/>
    <x:xf numFmtId="3" fontId="29" fillId="0" borderId="0" xfId="38" applyNumberFormat="1" applyFont="1" applyAlignment="1" applyProtection="1">
      <x:alignment horizontal="left" wrapText="1"/>
    </x:xf>
    <x:xf numFmtId="3" fontId="29" fillId="0" borderId="0" xfId="38" applyNumberFormat="1" applyFont="1" applyFill="1" applyAlignment="1" applyProtection="1">
      <x:alignment horizontal="left" wrapText="1"/>
    </x:xf>
    <x:xf numFmtId="0" fontId="37" fillId="0" borderId="0" xfId="51" applyFont="1" applyAlignment="1" applyProtection="1"/>
    <x:xf numFmtId="0" fontId="4" fillId="0" borderId="0" xfId="0" applyFont="1" applyProtection="1"/>
    <x:xf numFmtId="0" fontId="29" fillId="0" borderId="14" xfId="38" applyFont="1" applyBorder="1" applyAlignment="1" applyProtection="1">
      <x:alignment horizontal="right" vertical="center"/>
    </x:xf>
    <x:xf numFmtId="0" fontId="29" fillId="0" borderId="0" xfId="38" applyFont="1" applyBorder="1" applyAlignment="1" applyProtection="1">
      <x:alignment horizontal="right" vertical="center"/>
    </x:xf>
    <x:xf numFmtId="0" fontId="29" fillId="0" borderId="12" xfId="38" applyFont="1" applyBorder="1" applyAlignment="1" applyProtection="1">
      <x:alignment horizontal="right" vertical="center"/>
    </x:xf>
    <x:xf numFmtId="0" fontId="29" fillId="0" borderId="13" xfId="38" applyFont="1" applyBorder="1" applyAlignment="1" applyProtection="1">
      <x:alignment horizontal="right" vertical="center"/>
    </x:xf>
    <x:xf numFmtId="3" fontId="29" fillId="0" borderId="0" xfId="38" applyNumberFormat="1" applyFont="1" applyBorder="1" applyAlignment="1" applyProtection="1">
      <x:alignment horizontal="right" vertical="center"/>
    </x:xf>
    <x:xf numFmtId="3" fontId="29" fillId="0" borderId="24" xfId="0" applyNumberFormat="1" applyFont="1" applyFill="1" applyBorder="1" applyAlignment="1" applyProtection="1">
      <x:alignment vertical="center"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31" xfId="0" applyFont="1" applyBorder="1" applyAlignment="1" applyProtection="1">
      <x:alignment horizontal="right" wrapText="1"/>
    </x:xf>
    <x:xf numFmtId="0" fontId="32" fillId="0" borderId="0" xfId="0" applyFont="1" applyAlignment="1" applyProtection="1">
      <x:alignment horizontal="left"/>
    </x:xf>
    <x:xf numFmtId="0" fontId="32" fillId="0" borderId="0" xfId="0" applyFont="1" applyAlignment="1" applyProtection="1">
      <x:alignment horizontal="left"/>
    </x:xf>
    <x:xf numFmtId="3" fontId="29" fillId="0" borderId="0" xfId="0" applyNumberFormat="1" applyFont="1" applyFill="1" applyBorder="1" applyAlignment="1" applyProtection="1">
      <x:alignment horizontal="right" vertical="center"/>
    </x:xf>
    <x:xf numFmtId="0" fontId="44" fillId="39" borderId="0" xfId="0" applyFont="1" applyFill="1" applyProtection="1"/>
    <x:xf numFmtId="3" fontId="29" fillId="39" borderId="0" xfId="0" applyNumberFormat="1" applyFont="1" applyFill="1" applyProtection="1"/>
    <x:xf numFmtId="4" fontId="29" fillId="0" borderId="73" xfId="49" applyNumberFormat="1" applyFont="1" applyFill="1" applyBorder="1" applyAlignment="1" applyProtection="1">
      <x:alignment vertical="center"/>
    </x:xf>
    <x:xf numFmtId="0" fontId="4" fillId="0" borderId="0" xfId="0" applyFont="1" applyFill="1" applyProtection="1"/>
    <x:xf numFmtId="0" fontId="38" fillId="0" borderId="0" xfId="0" applyFont="1" applyFill="1" applyAlignment="1" applyProtection="1">
      <x:alignment horizontal="right"/>
    </x:xf>
    <x:xf numFmtId="0" fontId="29" fillId="39" borderId="0" xfId="0" applyFont="1" applyFill="1" applyProtection="1"/>
    <x:xf numFmtId="0" fontId="27" fillId="0" borderId="18" xfId="0" applyFont="1" applyFill="1" applyBorder="1" applyAlignment="1" applyProtection="1"/>
    <x:xf numFmtId="3" fontId="28" fillId="0" borderId="0" xfId="0" applyNumberFormat="1" applyFont="1" applyAlignment="1" applyProtection="1">
      <x:alignment horizontal="right"/>
    </x:xf>
    <x:xf numFmtId="0" fontId="28" fillId="0" borderId="0" xfId="0" applyFont="1" applyBorder="1" applyAlignment="1" applyProtection="1">
      <x:alignment horizontal="right" wrapText="1"/>
    </x:xf>
    <x:xf numFmtId="0" fontId="28" fillId="0" borderId="0" xfId="51" applyFont="1" applyBorder="1" applyAlignment="1" applyProtection="1">
      <x:alignment horizontal="left" vertical="center"/>
    </x:xf>
    <x:xf numFmtId="0" fontId="28" fillId="0" borderId="14" xfId="51" applyFont="1" applyBorder="1" applyAlignment="1" applyProtection="1">
      <x:alignment horizontal="left" vertical="center"/>
    </x:xf>
    <x:xf numFmtId="0" fontId="28" fillId="0" borderId="0" xfId="0" applyFont="1" applyBorder="1" applyAlignment="1" applyProtection="1">
      <x:alignment horizontal="left"/>
    </x:xf>
    <x:xf numFmtId="0" fontId="29" fillId="36" borderId="0" xfId="0" applyFont="1" applyFill="1" applyAlignment="1" applyProtection="1">
      <x:alignment horizontal="center"/>
    </x:xf>
    <x:xf numFmtId="0" fontId="29" fillId="36" borderId="0" xfId="0" applyFont="1" applyFill="1" applyAlignment="1" applyProtection="1">
      <x:alignment horizontal="center" vertical="center"/>
    </x:xf>
    <x:xf numFmtId="170" fontId="29" fillId="0" borderId="19" xfId="0" quotePrefix="1" applyNumberFormat="1" applyFont="1" applyFill="1" applyBorder="1" applyAlignment="1" applyProtection="1">
      <x:alignment horizontal="right"/>
    </x:xf>
    <x:xf numFmtId="170" fontId="29" fillId="0" borderId="16" xfId="0" quotePrefix="1" applyNumberFormat="1" applyFont="1" applyFill="1" applyBorder="1" applyAlignment="1" applyProtection="1">
      <x:alignment horizontal="right"/>
    </x:xf>
    <x:xf numFmtId="170" fontId="29" fillId="0" borderId="12" xfId="0" quotePrefix="1" applyNumberFormat="1" applyFont="1" applyFill="1" applyBorder="1" applyAlignment="1" applyProtection="1">
      <x:alignment horizontal="right"/>
    </x:xf>
    <x:xf numFmtId="170" fontId="29" fillId="0" borderId="29" xfId="0" quotePrefix="1" applyNumberFormat="1" applyFont="1" applyFill="1" applyBorder="1" applyAlignment="1" applyProtection="1">
      <x:alignment horizontal="right"/>
    </x:xf>
    <x:xf numFmtId="0" fontId="29" fillId="0" borderId="10" xfId="0" applyFont="1" applyFill="1" applyBorder="1" applyAlignment="1" applyProtection="1">
      <x:alignment vertical="center"/>
    </x:xf>
    <x:xf numFmtId="0" fontId="31" fillId="0" borderId="10" xfId="0" applyFont="1" applyFill="1" applyBorder="1" applyAlignment="1" applyProtection="1">
      <x:alignment vertical="center"/>
    </x:xf>
    <x:xf numFmtId="3" fontId="29" fillId="0" borderId="10" xfId="0" applyNumberFormat="1" applyFont="1" applyFill="1" applyBorder="1" applyAlignment="1" applyProtection="1">
      <x:alignment horizontal="right" vertical="center"/>
    </x:xf>
    <x:xf numFmtId="3" fontId="29" fillId="0" borderId="12" xfId="0" applyNumberFormat="1" applyFont="1" applyFill="1" applyBorder="1" applyAlignment="1" applyProtection="1">
      <x:alignment horizontal="right" vertical="center"/>
    </x:xf>
    <x:xf numFmtId="0" fontId="29" fillId="0" borderId="27" xfId="49" applyFont="1" applyBorder="1" applyAlignment="1" applyProtection="1">
      <x:alignment horizontal="right"/>
    </x:xf>
    <x:xf numFmtId="4" fontId="29" fillId="0" borderId="74" xfId="0" applyNumberFormat="1" applyFont="1" applyBorder="1" applyAlignment="1" applyProtection="1">
      <x:alignment vertical="center" wrapText="1"/>
    </x:xf>
    <x:xf numFmtId="0" fontId="29" fillId="0" borderId="32" xfId="49" applyFont="1" applyBorder="1" applyProtection="1"/>
    <x:xf numFmtId="0" fontId="29" fillId="0" borderId="22" xfId="49" applyFont="1" applyBorder="1" applyAlignment="1" applyProtection="1">
      <x:alignment horizontal="right" vertical="center"/>
    </x:xf>
    <x:xf numFmtId="0" fontId="29" fillId="0" borderId="32" xfId="49" applyFont="1" applyBorder="1" applyAlignment="1" applyProtection="1">
      <x:alignment horizontal="right" vertical="center"/>
    </x:xf>
    <x:xf numFmtId="0" fontId="29" fillId="0" borderId="75" xfId="49" applyFont="1" applyBorder="1" applyAlignment="1" applyProtection="1">
      <x:alignment horizontal="right" vertical="center"/>
    </x:xf>
    <x:xf numFmtId="0" fontId="28" fillId="0" borderId="76" xfId="0" applyFont="1" applyBorder="1" applyAlignment="1" applyProtection="1">
      <x:alignment horizontal="right" vertical="center" wrapText="1"/>
    </x:xf>
    <x:xf numFmtId="0" fontId="28" fillId="0" borderId="32" xfId="0" applyFont="1" applyBorder="1" applyAlignment="1" applyProtection="1">
      <x:alignment horizontal="right" vertical="center"/>
    </x:xf>
    <x:xf numFmtId="0" fontId="28" fillId="0" borderId="25" xfId="0" applyFont="1" applyBorder="1" applyAlignment="1" applyProtection="1">
      <x:alignment horizontal="right" vertical="center" wrapText="1"/>
    </x:xf>
    <x:xf numFmtId="0" fontId="29" fillId="0" borderId="13" xfId="49" applyFont="1" applyBorder="1" applyProtection="1"/>
    <x:xf numFmtId="3" fontId="29" fillId="0" borderId="0" xfId="38" applyNumberFormat="1" applyFont="1" applyBorder="1" applyAlignment="1" applyProtection="1">
      <x:alignment horizontal="right" vertical="center"/>
    </x:xf>
    <x:xf numFmtId="3" fontId="29" fillId="0" borderId="13" xfId="38" applyNumberFormat="1" applyFont="1" applyBorder="1" applyAlignment="1" applyProtection="1">
      <x:alignment horizontal="right" vertical="center"/>
    </x:xf>
    <x:xf numFmtId="3" fontId="29" fillId="0" borderId="12" xfId="38" applyNumberFormat="1" applyFont="1" applyBorder="1" applyAlignment="1" applyProtection="1">
      <x:alignment horizontal="right" vertical="center"/>
    </x:xf>
    <x:xf numFmtId="3" fontId="45" fillId="0" borderId="0" xfId="38" applyNumberFormat="1" applyFont="1" applyAlignment="1" applyProtection="1">
      <x:alignment horizontal="left"/>
    </x:xf>
    <x:xf numFmtId="0" fontId="45" fillId="0" borderId="0" xfId="38" applyFont="1" applyFill="1" applyProtection="1"/>
    <x:xf numFmtId="0" fontId="45" fillId="0" borderId="0" xfId="38" applyFont="1" applyProtection="1"/>
    <x:xf numFmtId="0" fontId="45" fillId="0" borderId="0" xfId="38" applyFont="1" applyFill="1" applyAlignment="1" applyProtection="1">
      <x:alignment horizontal="left"/>
    </x:xf>
    <x:xf numFmtId="0" fontId="45" fillId="0" borderId="0" xfId="0" applyFont="1" applyFill="1" applyProtection="1"/>
    <x:xf numFmtId="0" fontId="45" fillId="0" borderId="0" xfId="0" applyFont="1" applyBorder="1" applyProtection="1"/>
    <x:xf numFmtId="3" fontId="29" fillId="0" borderId="44" xfId="0" applyNumberFormat="1" applyFont="1" applyBorder="1" applyAlignment="1" applyProtection="1">
      <x:alignment vertical="center"/>
    </x:xf>
    <x:xf numFmtId="0" fontId="29" fillId="0" borderId="0" xfId="0" applyFont="1" applyBorder="1" applyAlignment="1" applyProtection="1">
      <x:alignment horizontal="right" vertical="center"/>
    </x:xf>
    <x:xf numFmtId="0" fontId="28" fillId="0" borderId="0" xfId="0" applyFont="1" applyBorder="1" applyAlignment="1" applyProtection="1">
      <x:alignment horizontal="right" vertical="center"/>
    </x:xf>
    <x:xf numFmtId="3" fontId="29" fillId="0" borderId="0" xfId="0" applyNumberFormat="1" applyFont="1" applyBorder="1" applyAlignment="1" applyProtection="1">
      <x:alignment vertical="center"/>
    </x:xf>
    <x:xf numFmtId="170" fontId="29" fillId="0" borderId="0" xfId="0" applyNumberFormat="1" applyFont="1" applyFill="1" applyBorder="1" applyAlignment="1" applyProtection="1">
      <x:alignment horizontal="right" vertical="center"/>
    </x:xf>
    <x:xf numFmtId="170" fontId="29" fillId="0" borderId="20" xfId="0" applyNumberFormat="1" applyFont="1" applyFill="1" applyBorder="1" applyAlignment="1" applyProtection="1">
      <x:alignment horizontal="right" vertical="center"/>
    </x:xf>
    <x:xf numFmtId="170" fontId="29" fillId="0" borderId="17" xfId="0" applyNumberFormat="1" applyFont="1" applyFill="1" applyBorder="1" applyAlignment="1" applyProtection="1">
      <x:alignment horizontal="right" vertical="center"/>
    </x:xf>
    <x:xf numFmtId="0" fontId="28" fillId="0" borderId="0" xfId="0" applyFont="1" applyAlignment="1" applyProtection="1">
      <x:alignment horizontal="right"/>
    </x:xf>
    <x:xf numFmtId="0" fontId="46" fillId="36" borderId="0" xfId="0" applyFont="1" applyFill="1" applyProtection="1"/>
    <x:xf numFmtId="3" fontId="29" fillId="36" borderId="0" xfId="0" applyNumberFormat="1" applyFont="1" applyFill="1" applyProtection="1"/>
    <x:xf numFmtId="0" fontId="28" fillId="0" borderId="24" xfId="0" applyFont="1" applyBorder="1" applyAlignment="1" applyProtection="1">
      <x:alignment horizontal="right"/>
    </x:xf>
    <x:xf numFmtId="3" fontId="29" fillId="0" borderId="24" xfId="0" applyNumberFormat="1" applyFont="1" applyBorder="1" applyProtection="1"/>
    <x:xf numFmtId="0" fontId="29" fillId="0" borderId="32" xfId="0" applyFont="1" applyBorder="1" applyAlignment="1" applyProtection="1">
      <x:alignment horizontal="right" vertical="center"/>
    </x:xf>
    <x:xf numFmtId="3" fontId="29" fillId="0" borderId="45" xfId="0" applyNumberFormat="1" applyFont="1" applyBorder="1" applyAlignment="1" applyProtection="1">
      <x:alignment vertical="center"/>
    </x:xf>
    <x:xf numFmtId="0" fontId="28" fillId="0" borderId="79" xfId="0" applyFont="1" applyBorder="1" applyAlignment="1" applyProtection="1">
      <x:alignment horizontal="right" vertical="center"/>
    </x:xf>
    <x:xf numFmtId="3" fontId="29" fillId="0" borderId="85" xfId="0" applyNumberFormat="1" applyFont="1" applyBorder="1" applyAlignment="1" applyProtection="1">
      <x:alignment vertical="center"/>
    </x:xf>
    <x:xf numFmtId="3" fontId="29" fillId="0" borderId="83" xfId="0" applyNumberFormat="1" applyFont="1" applyBorder="1" applyAlignment="1" applyProtection="1">
      <x:alignment vertical="center"/>
    </x:xf>
    <x:xf numFmtId="3" fontId="29" fillId="0" borderId="79" xfId="0" applyNumberFormat="1" applyFont="1" applyBorder="1" applyAlignment="1" applyProtection="1">
      <x:alignment vertical="center"/>
    </x:xf>
    <x:xf numFmtId="3" fontId="29" fillId="0" borderId="84" xfId="0" applyNumberFormat="1" applyFont="1" applyBorder="1" applyAlignment="1" applyProtection="1">
      <x:alignment vertical="center"/>
    </x:xf>
    <x:xf numFmtId="3" fontId="28" fillId="0" borderId="29" xfId="38" applyNumberFormat="1" applyFont="1" applyBorder="1" applyAlignment="1" applyProtection="1">
      <x:alignment horizontal="right" vertical="center"/>
    </x:xf>
    <x:xf numFmtId="3" fontId="28" fillId="0" borderId="0" xfId="38" applyNumberFormat="1" applyFont="1" applyBorder="1" applyAlignment="1" applyProtection="1">
      <x:alignment horizontal="right" vertical="center"/>
    </x:xf>
    <x:xf numFmtId="0" fontId="48" fillId="34" borderId="0" xfId="0" applyFont="1" applyFill="1" applyAlignment="1" applyProtection="1">
      <x:alignment horizontal="center" vertical="center"/>
    </x:xf>
    <x:xf numFmtId="3" fontId="29" fillId="0" borderId="0" xfId="38" applyNumberFormat="1" applyFont="1" applyAlignment="1">
      <x:alignment horizontal="right"/>
    </x:xf>
    <x:xf numFmtId="3" fontId="29" fillId="0" borderId="0" xfId="38" applyNumberFormat="1" applyFont="1" applyAlignment="1">
      <x:alignment horizontal="left"/>
    </x:xf>
    <x:xf numFmtId="0" fontId="29" fillId="0" borderId="0" xfId="38" applyFont="1" applyAlignment="1">
      <x:alignment horizontal="right"/>
    </x:xf>
    <x:xf numFmtId="3" fontId="29" fillId="0" borderId="0" xfId="38" applyNumberFormat="1" applyFont="1" applyAlignment="1">
      <x:alignment horizontal="right" vertical="center"/>
    </x:xf>
    <x:xf numFmtId="3" fontId="29" fillId="34" borderId="0" xfId="38" applyNumberFormat="1" applyFont="1" applyFill="1" applyAlignment="1" applyProtection="1">
      <x:alignment horizontal="center" vertical="center"/>
    </x:xf>
    <x:xf numFmtId="0" fontId="49" fillId="0" borderId="0" xfId="38" applyFont="1" applyBorder="1" applyAlignment="1" applyProtection="1">
      <x:alignment horizontal="right" vertical="center"/>
    </x:xf>
    <x:xf numFmtId="3" fontId="29" fillId="0" borderId="0" xfId="38" applyNumberFormat="1" applyFont="1" applyAlignment="1">
      <x:alignment horizontal="center"/>
    </x:xf>
    <x:xf numFmtId="0" fontId="29" fillId="0" borderId="0" xfId="38" applyFont="1"/>
    <x:xf numFmtId="3" fontId="45" fillId="0" borderId="0" xfId="38" applyNumberFormat="1" applyFont="1" applyFill="1" applyAlignment="1" applyProtection="1">
      <x:alignment horizontal="center"/>
    </x:xf>
    <x:xf numFmtId="3" fontId="29" fillId="0" borderId="0" xfId="38" applyNumberFormat="1" applyFont="1" applyBorder="1" applyAlignment="1">
      <x:alignment horizontal="right" vertical="center"/>
    </x:xf>
    <x:xf numFmtId="0" fontId="29" fillId="0" borderId="0" xfId="38" applyFont="1" applyBorder="1" applyAlignment="1" applyProtection="1">
      <x:alignment horizontal="right" vertical="center"/>
    </x:xf>
    <x:xf numFmtId="4" fontId="29" fillId="0" borderId="87" xfId="49" applyNumberFormat="1" applyFont="1" applyFill="1" applyBorder="1" applyAlignment="1" applyProtection="1">
      <x:alignment vertical="center"/>
    </x:xf>
    <x:xf numFmtId="3" fontId="29" fillId="0" borderId="29" xfId="38" applyNumberFormat="1" applyFont="1" applyBorder="1" applyAlignment="1" applyProtection="1">
      <x:alignment horizontal="right" vertical="center"/>
    </x:xf>
    <x:xf numFmtId="3" fontId="29" fillId="0" borderId="19" xfId="38" applyNumberFormat="1" applyFont="1" applyBorder="1" applyAlignment="1" applyProtection="1">
      <x:alignment horizontal="right" vertical="center"/>
    </x:xf>
    <x:xf numFmtId="3" fontId="29" fillId="0" borderId="19" xfId="38" applyNumberFormat="1" applyFont="1" applyBorder="1" applyAlignment="1" applyProtection="1">
      <x:alignment horizontal="right"/>
    </x:xf>
    <x:xf numFmtId="3" fontId="28" fillId="0" borderId="29" xfId="38" applyNumberFormat="1" applyFont="1" applyFill="1" applyBorder="1" applyAlignment="1" applyProtection="1">
      <x:alignment horizontal="right" vertical="center"/>
    </x:xf>
    <x:xf numFmtId="3" fontId="29" fillId="0" borderId="0" xfId="38" applyNumberFormat="1" applyFont="1" applyFill="1" applyAlignment="1" applyProtection="1">
      <x:alignment horizontal="right" vertical="center"/>
    </x:xf>
    <x:xf numFmtId="3" fontId="29" fillId="0" borderId="29" xfId="38" applyNumberFormat="1" applyFont="1" applyFill="1" applyBorder="1" applyAlignment="1" applyProtection="1">
      <x:alignment horizontal="right" vertical="center"/>
    </x:xf>
    <x:xf numFmtId="3" fontId="28" fillId="0" borderId="86" xfId="38" applyNumberFormat="1" applyFont="1" applyFill="1" applyBorder="1" applyAlignment="1">
      <x:alignment horizontal="right" vertical="center"/>
    </x:xf>
    <x:xf numFmtId="3" fontId="29" fillId="0" borderId="14" xfId="38" applyNumberFormat="1" applyFont="1" applyFill="1" applyBorder="1" applyAlignment="1">
      <x:alignment horizontal="right"/>
    </x:xf>
    <x:xf numFmtId="0" fontId="50" fillId="0" borderId="0" xfId="51" applyFont="1" applyFill="1" applyProtection="1"/>
    <x:xf numFmtId="0" fontId="50" fillId="0" borderId="12" xfId="51" applyFont="1" applyFill="1" applyBorder="1" applyProtection="1"/>
    <x:xf numFmtId="0" fontId="50" fillId="0" borderId="16" xfId="51" applyFont="1" applyFill="1" applyBorder="1" applyProtection="1"/>
    <x:xf numFmtId="3" fontId="29" fillId="0" borderId="16" xfId="0" applyNumberFormat="1" applyFont="1" applyFill="1" applyBorder="1" applyAlignment="1" applyProtection="1">
      <x:alignment horizontal="right" vertical="center"/>
    </x:xf>
    <x:xf numFmtId="0" fontId="29" fillId="0" borderId="16" xfId="51" applyFont="1" applyFill="1" applyBorder="1" applyProtection="1"/>
    <x:xf numFmtId="3" fontId="29" fillId="0" borderId="20" xfId="0" applyNumberFormat="1" applyFont="1" applyFill="1" applyBorder="1" applyAlignment="1" applyProtection="1">
      <x:alignment horizontal="right" vertical="center"/>
    </x:xf>
    <x:xf numFmtId="0" fontId="52" fillId="0" borderId="16" xfId="51" applyFont="1" applyFill="1" applyBorder="1" applyProtection="1"/>
    <x:xf numFmtId="170" fontId="29" fillId="0" borderId="29" xfId="0" applyNumberFormat="1" applyFont="1" applyFill="1" applyBorder="1" applyAlignment="1" applyProtection="1">
      <x:alignment horizontal="right" vertical="center"/>
    </x:xf>
    <x:xf numFmtId="170" fontId="29" fillId="0" borderId="29" xfId="0" applyNumberFormat="1" applyFont="1" applyFill="1" applyBorder="1" applyAlignment="1" applyProtection="1">
      <x:alignment horizontal="right"/>
    </x:xf>
    <x:xf numFmtId="170" fontId="29" fillId="0" borderId="19" xfId="0" applyNumberFormat="1" applyFont="1" applyFill="1" applyBorder="1" applyAlignment="1" applyProtection="1">
      <x:alignment horizontal="right"/>
    </x:xf>
    <x:xf numFmtId="170" fontId="29" fillId="0" borderId="16" xfId="0" applyNumberFormat="1" applyFont="1" applyFill="1" applyBorder="1" applyAlignment="1" applyProtection="1">
      <x:alignment horizontal="right"/>
    </x:xf>
    <x:xf numFmtId="0" fontId="29" fillId="0" borderId="10" xfId="50" applyFont="1" applyFill="1" applyBorder="1" applyAlignment="1" applyProtection="1">
      <x:alignment wrapText="1"/>
    </x:xf>
    <x:xf numFmtId="4" fontId="42" fillId="38" borderId="49" xfId="49" applyNumberFormat="1" applyFont="1" applyFill="1" applyBorder="1" applyAlignment="1" applyProtection="1">
      <x:alignment vertical="center"/>
    </x:xf>
    <x:xf numFmtId="4" fontId="29" fillId="0" borderId="56" xfId="0" applyNumberFormat="1" applyFont="1" applyBorder="1" applyAlignment="1" applyProtection="1">
      <x:alignment vertical="center" wrapText="1"/>
    </x:xf>
    <x:xf numFmtId="4" fontId="29" fillId="0" borderId="38" xfId="0" applyNumberFormat="1" applyFont="1" applyFill="1" applyBorder="1" applyAlignment="1" applyProtection="1">
      <x:alignment vertical="center" wrapText="1"/>
    </x:xf>
    <x:xf numFmtId="3" fontId="29" fillId="0" borderId="0" xfId="38" applyNumberFormat="1" applyFont="1" applyBorder="1" applyAlignment="1" applyProtection="1">
      <x:alignment horizontal="right" vertical="center"/>
    </x:xf>
    <x:xf numFmtId="0" fontId="29" fillId="0" borderId="12" xfId="0" applyFont="1" applyBorder="1" applyAlignment="1" applyProtection="1">
      <x:alignment horizontal="right" wrapText="1"/>
    </x:xf>
    <x:xf numFmtId="0" fontId="29" fillId="0" borderId="0" xfId="50" applyFont="1" applyFill="1" applyBorder="1" applyAlignment="1" applyProtection="1">
      <x:alignment horizontal="right" wrapText="1"/>
    </x:xf>
    <x:xf numFmtId="2" fontId="29" fillId="0" borderId="24" xfId="0" applyNumberFormat="1" applyFont="1" applyFill="1" applyBorder="1" applyAlignment="1" applyProtection="1">
      <x:alignment horizontal="right" vertical="center"/>
    </x:xf>
    <x:xf numFmtId="164" fontId="29" fillId="0" borderId="14" xfId="38" applyNumberFormat="1" applyFont="1" applyFill="1" applyBorder="1" applyAlignment="1" applyProtection="1">
      <x:alignment horizontal="right" vertical="center"/>
    </x:xf>
    <x:xf numFmtId="0" fontId="28" fillId="0" borderId="0" xfId="38" applyFont="1" applyFill="1" applyBorder="1" applyAlignment="1" applyProtection="1">
      <x:alignment horizontal="right" vertical="center"/>
    </x:xf>
    <x:xf numFmtId="4" fontId="29" fillId="0" borderId="17" xfId="38" applyNumberFormat="1" applyFont="1" applyBorder="1" applyAlignment="1" applyProtection="1">
      <x:alignment horizontal="right" vertical="center"/>
    </x:xf>
    <x:xf numFmtId="0" fontId="28" fillId="0" borderId="0" xfId="38" applyFont="1" applyBorder="1" applyAlignment="1">
      <x:alignment horizontal="right" vertical="center"/>
    </x:xf>
    <x:xf numFmtId="3" fontId="28" fillId="0" borderId="0" xfId="38" applyNumberFormat="1" applyFont="1" applyBorder="1" applyAlignment="1">
      <x:alignment horizontal="right" vertical="center"/>
    </x:xf>
    <x:xf numFmtId="3" fontId="29" fillId="0" borderId="14" xfId="38" applyNumberFormat="1" applyFont="1" applyBorder="1" applyAlignment="1">
      <x:alignment horizontal="right"/>
    </x:xf>
    <x:xf numFmtId="0" fontId="53" fillId="0" borderId="0" xfId="0" applyFont="1"/>
    <x:xf numFmtId="3" fontId="29" fillId="0" borderId="19" xfId="38" applyNumberFormat="1" applyFont="1" applyBorder="1" applyAlignment="1" applyProtection="1">
      <x:alignment horizontal="right" vertical="center"/>
    </x:xf>
    <x:xf numFmtId="0" fontId="46" fillId="0" borderId="0" xfId="0" applyFont="1" applyFill="1" applyBorder="1" applyProtection="1"/>
    <x:xf numFmtId="0" fontId="42" fillId="38" borderId="24" xfId="0" applyFont="1" applyFill="1" applyBorder="1" applyProtection="1"/>
    <x:xf numFmtId="3" fontId="29" fillId="0" borderId="14" xfId="0" applyNumberFormat="1" applyFont="1" applyBorder="1" applyAlignment="1" applyProtection="1">
      <x:alignment horizontal="right" wrapText="1"/>
    </x:xf>
    <x:xf numFmtId="3" fontId="29" fillId="0" borderId="45" xfId="0" applyNumberFormat="1" applyFont="1" applyBorder="1" applyAlignment="1" applyProtection="1">
      <x:alignment horizontal="right" wrapText="1"/>
    </x:xf>
    <x:xf numFmtId="3" fontId="29" fillId="0" borderId="79" xfId="0" applyNumberFormat="1" applyFont="1" applyBorder="1" applyAlignment="1" applyProtection="1">
      <x:alignment horizontal="right" wrapText="1"/>
    </x:xf>
    <x:xf numFmtId="3" fontId="29" fillId="0" borderId="83" xfId="0" applyNumberFormat="1" applyFont="1" applyBorder="1" applyAlignment="1" applyProtection="1">
      <x:alignment horizontal="right" wrapText="1"/>
    </x:xf>
    <x:xf numFmtId="3" fontId="29" fillId="0" borderId="84" xfId="0" applyNumberFormat="1" applyFont="1" applyBorder="1" applyAlignment="1" applyProtection="1">
      <x:alignment horizontal="right" wrapText="1"/>
    </x:xf>
    <x:xf numFmtId="4" fontId="29" fillId="0" borderId="17" xfId="38" applyNumberFormat="1" applyFont="1" applyBorder="1" applyAlignment="1">
      <x:alignment horizontal="right" vertical="center"/>
    </x:xf>
    <x:xf numFmtId="3" fontId="28" fillId="0" borderId="29" xfId="38" applyNumberFormat="1" applyFont="1" applyBorder="1" applyAlignment="1">
      <x:alignment horizontal="right" vertical="center"/>
    </x:xf>
    <x:xf numFmtId="0" fontId="29" fillId="0" borderId="28" xfId="50" applyFont="1" applyFill="1" applyBorder="1" applyAlignment="1" applyProtection="1">
      <x:alignment wrapText="1"/>
    </x:xf>
    <x:xf numFmtId="0" fontId="29" fillId="0" borderId="30" xfId="50" applyFont="1" applyFill="1" applyBorder="1" applyAlignment="1" applyProtection="1">
      <x:alignment horizontal="right" wrapText="1"/>
    </x:xf>
    <x:xf numFmtId="4" fontId="29" fillId="0" borderId="53" xfId="49" applyNumberFormat="1" applyFont="1" applyFill="1" applyBorder="1" applyAlignment="1" applyProtection="1">
      <x:alignment vertical="center"/>
    </x:xf>
    <x:xf numFmtId="4" fontId="29" fillId="0" borderId="51" xfId="49" applyNumberFormat="1" applyFont="1" applyFill="1" applyBorder="1" applyAlignment="1" applyProtection="1">
      <x:alignment vertical="center"/>
    </x:xf>
    <x:xf numFmtId="4" fontId="42" fillId="38" borderId="55" xfId="49" applyNumberFormat="1" applyFont="1" applyFill="1" applyBorder="1" applyAlignment="1" applyProtection="1">
      <x:alignment vertical="center"/>
    </x:xf>
    <x:xf numFmtId="4" fontId="29" fillId="0" borderId="89" xfId="49" applyNumberFormat="1" applyFont="1" applyFill="1" applyBorder="1" applyAlignment="1" applyProtection="1">
      <x:alignment vertical="center"/>
    </x:xf>
    <x:xf numFmtId="4" fontId="29" fillId="0" borderId="30" xfId="49" applyNumberFormat="1" applyFont="1" applyFill="1" applyBorder="1" applyAlignment="1" applyProtection="1">
      <x:alignment vertical="center"/>
    </x:xf>
    <x:xf numFmtId="4" fontId="29" fillId="0" borderId="49" xfId="49" applyNumberFormat="1" applyFont="1" applyFill="1" applyBorder="1" applyAlignment="1" applyProtection="1">
      <x:alignment vertical="center"/>
    </x:xf>
    <x:xf numFmtId="4" fontId="29" fillId="0" borderId="55" xfId="49" applyNumberFormat="1" applyFont="1" applyFill="1" applyBorder="1" applyAlignment="1" applyProtection="1">
      <x:alignment vertical="center"/>
    </x:xf>
    <x:xf numFmtId="4" fontId="29" fillId="0" borderId="55" xfId="0" applyNumberFormat="1" applyFont="1" applyFill="1" applyBorder="1" applyAlignment="1" applyProtection="1">
      <x:alignment vertical="center" wrapText="1"/>
    </x:xf>
    <x:xf numFmtId="0" fontId="29" fillId="0" borderId="90" xfId="0" applyFont="1" applyBorder="1" applyAlignment="1" applyProtection="1">
      <x:alignment horizontal="right" wrapText="1"/>
    </x:xf>
    <x:xf numFmtId="4" fontId="29" fillId="0" borderId="91" xfId="49" applyNumberFormat="1" applyFont="1" applyFill="1" applyBorder="1" applyAlignment="1" applyProtection="1">
      <x:alignment vertical="center"/>
    </x:xf>
    <x:xf numFmtId="4" fontId="42" fillId="38" borderId="92" xfId="49" applyNumberFormat="1" applyFont="1" applyFill="1" applyBorder="1" applyAlignment="1" applyProtection="1">
      <x:alignment vertical="center"/>
    </x:xf>
    <x:xf numFmtId="4" fontId="42" fillId="38" borderId="93" xfId="49" applyNumberFormat="1" applyFont="1" applyFill="1" applyBorder="1" applyAlignment="1" applyProtection="1">
      <x:alignment vertical="center"/>
    </x:xf>
    <x:xf numFmtId="4" fontId="29" fillId="0" borderId="94" xfId="49" applyNumberFormat="1" applyFont="1" applyFill="1" applyBorder="1" applyAlignment="1" applyProtection="1">
      <x:alignment vertical="center"/>
    </x:xf>
    <x:xf numFmtId="4" fontId="29" fillId="0" borderId="95" xfId="49" applyNumberFormat="1" applyFont="1" applyFill="1" applyBorder="1" applyAlignment="1" applyProtection="1">
      <x:alignment vertical="center"/>
    </x:xf>
    <x:xf numFmtId="4" fontId="29" fillId="0" borderId="92" xfId="49" applyNumberFormat="1" applyFont="1" applyFill="1" applyBorder="1" applyAlignment="1" applyProtection="1">
      <x:alignment vertical="center"/>
    </x:xf>
    <x:xf numFmtId="4" fontId="29" fillId="0" borderId="96" xfId="49" applyNumberFormat="1" applyFont="1" applyFill="1" applyBorder="1" applyAlignment="1" applyProtection="1">
      <x:alignment vertical="center"/>
    </x:xf>
    <x:xf numFmtId="4" fontId="29" fillId="0" borderId="93" xfId="49" applyNumberFormat="1" applyFont="1" applyFill="1" applyBorder="1" applyAlignment="1" applyProtection="1">
      <x:alignment vertical="center"/>
    </x:xf>
    <x:xf numFmtId="4" fontId="29" fillId="0" borderId="97" xfId="0" applyNumberFormat="1" applyFont="1" applyBorder="1" applyAlignment="1" applyProtection="1">
      <x:alignment vertical="center" wrapText="1"/>
    </x:xf>
    <x:xf numFmtId="4" fontId="29" fillId="0" borderId="93" xfId="0" applyNumberFormat="1" applyFont="1" applyFill="1" applyBorder="1" applyAlignment="1" applyProtection="1">
      <x:alignment vertical="center" wrapText="1"/>
    </x:xf>
    <x:xf numFmtId="4" fontId="29" fillId="0" borderId="88" xfId="0" applyNumberFormat="1" applyFont="1" applyFill="1" applyBorder="1" applyAlignment="1" applyProtection="1">
      <x:alignment vertical="center" wrapText="1"/>
    </x:xf>
    <x:xf numFmtId="3" fontId="29" fillId="0" borderId="78" xfId="0" applyNumberFormat="1" applyFont="1" applyBorder="1" applyAlignment="1" applyProtection="1">
      <x:alignment horizontal="right" wrapText="1"/>
    </x:xf>
    <x:xf numFmtId="3" fontId="29" fillId="0" borderId="80" xfId="0" applyNumberFormat="1" applyFont="1" applyBorder="1" applyAlignment="1" applyProtection="1">
      <x:alignment horizontal="right" wrapText="1"/>
    </x:xf>
    <x:xf numFmtId="3" fontId="29" fillId="0" borderId="77" xfId="0" applyNumberFormat="1" applyFont="1" applyBorder="1" applyAlignment="1" applyProtection="1">
      <x:alignment horizontal="right" wrapText="1"/>
    </x:xf>
    <x:xf numFmtId="3" fontId="29" fillId="0" borderId="55" xfId="0" applyNumberFormat="1" applyFont="1" applyBorder="1" applyAlignment="1" applyProtection="1">
      <x:alignment horizontal="right" wrapText="1"/>
    </x:xf>
    <x:xf numFmtId="3" fontId="29" fillId="0" borderId="81" xfId="0" applyNumberFormat="1" applyFont="1" applyBorder="1" applyAlignment="1" applyProtection="1">
      <x:alignment horizontal="right" wrapText="1"/>
    </x:xf>
    <x:xf numFmtId="3" fontId="42" fillId="38" borderId="45" xfId="0" applyNumberFormat="1" applyFont="1" applyFill="1" applyBorder="1" applyAlignment="1" applyProtection="1">
      <x:alignment horizontal="right" wrapText="1"/>
    </x:xf>
    <x:xf numFmtId="3" fontId="42" fillId="38" borderId="54" xfId="0" applyNumberFormat="1" applyFont="1" applyFill="1" applyBorder="1" applyAlignment="1" applyProtection="1">
      <x:alignment horizontal="right" wrapText="1"/>
    </x:xf>
    <x:xf numFmtId="3" fontId="29" fillId="0" borderId="51" xfId="0" applyNumberFormat="1" applyFont="1" applyBorder="1" applyAlignment="1" applyProtection="1">
      <x:alignment vertical="center"/>
    </x:xf>
    <x:xf numFmtId="3" fontId="29" fillId="0" borderId="82" xfId="0" applyNumberFormat="1" applyFont="1" applyBorder="1" applyAlignment="1" applyProtection="1">
      <x:alignment vertical="center"/>
    </x:xf>
    <x:xf numFmtId="3" fontId="29" fillId="0" borderId="50" xfId="0" applyNumberFormat="1" applyFont="1" applyBorder="1" applyAlignment="1" applyProtection="1">
      <x:alignment vertical="center"/>
    </x:xf>
    <x:xf numFmtId="3" fontId="29" fillId="0" borderId="55" xfId="0" applyNumberFormat="1" applyFont="1" applyBorder="1" applyAlignment="1" applyProtection="1">
      <x:alignment vertical="center"/>
    </x:xf>
    <x:xf numFmtId="3" fontId="29" fillId="0" borderId="81" xfId="0" applyNumberFormat="1" applyFont="1" applyBorder="1" applyAlignment="1" applyProtection="1">
      <x:alignment vertical="center"/>
    </x:xf>
    <x:xf numFmtId="3" fontId="42" fillId="38" borderId="45" xfId="0" applyNumberFormat="1" applyFont="1" applyFill="1" applyBorder="1" applyAlignment="1" applyProtection="1">
      <x:alignment vertical="center"/>
    </x:xf>
    <x:xf numFmtId="3" fontId="42" fillId="38" borderId="54" xfId="0" applyNumberFormat="1" applyFont="1" applyFill="1" applyBorder="1" applyAlignment="1" applyProtection="1">
      <x:alignment vertical="center"/>
    </x:xf>
    <x:xf numFmtId="0" fontId="32" fillId="0" borderId="0" xfId="0" applyFont="1" applyAlignment="1" applyProtection="1">
      <x:alignment horizontal="left" vertical="top"/>
    </x:xf>
    <x:xf numFmtId="0" fontId="32" fillId="0" borderId="0" xfId="0" applyFont="1" applyAlignment="1" applyProtection="1">
      <x:alignment horizontal="left"/>
    </x:xf>
    <x:xf numFmtId="0" fontId="54" fillId="0" borderId="0" xfId="51" applyFont="1" applyAlignment="1" applyProtection="1">
      <x:alignment horizontal="left" vertical="top"/>
    </x:xf>
    <x:xf numFmtId="0" fontId="4" fillId="0" borderId="0" xfId="0" applyFont="1" applyProtection="1"/>
    <x:xf numFmtId="0" fontId="36" fillId="0" borderId="0" xfId="0" applyFont="1" applyProtection="1"/>
    <x:xf numFmtId="0" fontId="4" fillId="0" borderId="0" xfId="0" applyFont="1" applyAlignment="1" applyProtection="1">
      <x:alignment horizontal="center"/>
    </x:xf>
    <x:xf numFmtId="0" fontId="35" fillId="0" borderId="0" xfId="0" applyFont="1" applyAlignment="1" applyProtection="1">
      <x:alignment horizontal="center"/>
    </x:xf>
    <x:xf numFmtId="0" fontId="43" fillId="0" borderId="0" xfId="0" applyFont="1" applyAlignment="1" applyProtection="1">
      <x:alignment horizontal="center" vertical="center"/>
    </x:xf>
    <x:xf numFmtId="0" fontId="41" fillId="0" borderId="0" xfId="0" applyFont="1" applyAlignment="1" applyProtection="1">
      <x:alignment horizontal="center" vertical="center"/>
    </x:xf>
    <x:xf numFmtId="0" fontId="47" fillId="0" borderId="10" xfId="0" applyFont="1" applyFill="1" applyBorder="1" applyAlignment="1" applyProtection="1">
      <x:alignment horizontal="left" vertical="top" wrapText="1"/>
    </x:xf>
    <x:xf numFmtId="0" fontId="47" fillId="0" borderId="0" xfId="0" applyFont="1" applyFill="1" applyBorder="1" applyAlignment="1" applyProtection="1">
      <x:alignment horizontal="left" vertical="top" wrapText="1"/>
    </x:xf>
    <x:xf numFmtId="0" fontId="29" fillId="0" borderId="20" xfId="0" applyFont="1" applyFill="1" applyBorder="1" applyAlignment="1" applyProtection="1">
      <x:alignment horizontal="left" wrapText="1"/>
    </x:xf>
    <x:xf numFmtId="0" fontId="29" fillId="0" borderId="0" xfId="0" applyFont="1" applyFill="1" applyBorder="1" applyAlignment="1" applyProtection="1">
      <x:alignment horizontal="left" wrapText="1"/>
    </x:xf>
    <x:xf numFmtId="0" fontId="32" fillId="0" borderId="0" xfId="0" applyFont="1" applyAlignment="1" applyProtection="1">
      <x:alignment horizontal="left"/>
    </x:xf>
    <x:xf numFmtId="0" fontId="29" fillId="0" borderId="69" xfId="0" applyFont="1" applyBorder="1" applyAlignment="1" applyProtection="1">
      <x:alignment horizontal="center" vertical="center" wrapText="1"/>
    </x:xf>
    <x:xf numFmtId="0" fontId="29" fillId="0" borderId="70" xfId="0" applyFont="1" applyBorder="1" applyAlignment="1" applyProtection="1">
      <x:alignment horizontal="center" vertical="center" wrapText="1"/>
    </x:xf>
    <x:xf numFmtId="0" fontId="29" fillId="0" borderId="10" xfId="0" applyFont="1" applyBorder="1" applyAlignment="1" applyProtection="1">
      <x:alignment horizontal="right"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71" xfId="0" applyFont="1" applyBorder="1" applyAlignment="1" applyProtection="1">
      <x:alignment horizontal="center"/>
    </x:xf>
    <x:xf numFmtId="0" fontId="29" fillId="0" borderId="19" xfId="0" applyFont="1" applyBorder="1" applyAlignment="1" applyProtection="1">
      <x:alignment horizontal="center"/>
    </x:xf>
    <x:xf numFmtId="0" fontId="29" fillId="0" borderId="33" xfId="0" applyFont="1" applyBorder="1" applyAlignment="1" applyProtection="1">
      <x:alignment horizontal="center"/>
    </x:xf>
    <x:xf numFmtId="0" fontId="29" fillId="0" borderId="26" xfId="0" applyFont="1" applyBorder="1" applyAlignment="1" applyProtection="1">
      <x:alignment horizontal="center"/>
    </x:xf>
    <x:xf numFmtId="0" fontId="29" fillId="0" borderId="11" xfId="0" applyFont="1" applyBorder="1" applyAlignment="1" applyProtection="1">
      <x:alignment horizontal="center" vertical="center" wrapText="1"/>
    </x:xf>
    <x:xf numFmtId="0" fontId="29" fillId="0" borderId="28" xfId="0" applyFont="1" applyBorder="1" applyAlignment="1" applyProtection="1">
      <x:alignment horizontal="right" wrapText="1"/>
    </x:xf>
    <x:xf numFmtId="0" fontId="29" fillId="0" borderId="30" xfId="0" applyFont="1" applyBorder="1" applyAlignment="1" applyProtection="1">
      <x:alignment horizontal="right" wrapText="1"/>
    </x:xf>
    <x:xf numFmtId="0" fontId="29" fillId="0" borderId="31" xfId="0" applyFont="1" applyBorder="1" applyAlignment="1" applyProtection="1">
      <x:alignment horizontal="right" wrapText="1"/>
    </x:xf>
    <x:xf numFmtId="0" fontId="28" fillId="0" borderId="34" xfId="0" applyFont="1" applyBorder="1" applyAlignment="1" applyProtection="1">
      <x:alignment horizontal="left" wrapText="1"/>
    </x:xf>
    <x:xf numFmtId="0" fontId="28" fillId="0" borderId="0" xfId="0" applyFont="1" applyBorder="1" applyAlignment="1" applyProtection="1">
      <x:alignment horizontal="left" wrapText="1"/>
    </x:xf>
    <x:xf numFmtId="0" fontId="28" fillId="0" borderId="58" xfId="0" applyFont="1" applyBorder="1" applyAlignment="1" applyProtection="1">
      <x:alignment horizontal="left" wrapText="1"/>
    </x:xf>
    <x:xf numFmtId="0" fontId="29" fillId="0" borderId="0" xfId="0" applyFont="1" applyBorder="1" applyAlignment="1" applyProtection="1">
      <x:alignment horizontal="left" wrapText="1"/>
    </x:xf>
    <x:xf numFmtId="0" fontId="29" fillId="0" borderId="14" xfId="38" applyFont="1" applyBorder="1" applyAlignment="1">
      <x:alignment horizontal="right" wrapText="1"/>
    </x:xf>
    <x:xf numFmtId="0" fontId="29" fillId="0" borderId="14" xfId="38" applyFont="1" applyBorder="1" applyAlignment="1">
      <x:alignment horizontal="right"/>
    </x:xf>
    <x:xf numFmtId="0" fontId="29" fillId="0" borderId="17" xfId="38" applyFont="1" applyBorder="1" applyAlignment="1">
      <x:alignment horizontal="right" vertical="center" wrapText="1"/>
    </x:xf>
    <x:xf numFmtId="0" fontId="29" fillId="0" borderId="14" xfId="38" applyFont="1" applyBorder="1" applyAlignment="1" applyProtection="1">
      <x:alignment horizontal="right" vertical="center"/>
    </x:xf>
    <x:xf numFmtId="0" fontId="29" fillId="0" borderId="0" xfId="38" applyFont="1" applyBorder="1" applyAlignment="1" applyProtection="1">
      <x:alignment horizontal="right" vertical="center"/>
    </x:xf>
    <x:xf numFmtId="0" fontId="28" fillId="0" borderId="18" xfId="38" applyFont="1" applyBorder="1" applyAlignment="1" applyProtection="1">
      <x:alignment horizontal="left"/>
    </x:xf>
    <x:xf numFmtId="0" fontId="29" fillId="0" borderId="14" xfId="38" applyFont="1" applyFill="1" applyBorder="1" applyAlignment="1" applyProtection="1">
      <x:alignment horizontal="right" vertical="center"/>
    </x:xf>
    <x:xf numFmtId="0" fontId="29" fillId="0" borderId="12" xfId="38" applyFont="1" applyBorder="1" applyAlignment="1" applyProtection="1">
      <x:alignment horizontal="right" vertical="center"/>
    </x:xf>
    <x:xf numFmtId="0" fontId="29" fillId="0" borderId="20" xfId="38" applyFont="1" applyFill="1" applyBorder="1" applyAlignment="1" applyProtection="1">
      <x:alignment horizontal="right" vertical="center"/>
    </x:xf>
    <x:xf numFmtId="0" fontId="29" fillId="0" borderId="29" xfId="38" applyFont="1" applyFill="1" applyBorder="1" applyAlignment="1" applyProtection="1">
      <x:alignment horizontal="right" vertical="center"/>
    </x:xf>
    <x:xf numFmtId="0" fontId="29" fillId="0" borderId="13" xfId="38" applyFont="1" applyBorder="1" applyAlignment="1" applyProtection="1">
      <x:alignment horizontal="right" vertical="center"/>
    </x:xf>
    <x:xf numFmtId="0" fontId="29" fillId="0" borderId="19" xfId="38" applyFont="1" applyBorder="1" applyAlignment="1" applyProtection="1">
      <x:alignment horizontal="right" vertical="center"/>
    </x:xf>
    <x:xf numFmtId="0" fontId="28" fillId="0" borderId="18" xfId="38" applyFont="1" applyBorder="1" applyAlignment="1">
      <x:alignment horizontal="left"/>
    </x:xf>
    <x:xf numFmtId="167" fontId="29" fillId="0" borderId="12" xfId="38" applyNumberFormat="1" applyFont="1" applyBorder="1" applyAlignment="1" applyProtection="1">
      <x:alignment horizontal="right" vertical="center"/>
    </x:xf>
    <x:xf numFmtId="0" fontId="29" fillId="0" borderId="0" xfId="38" applyFont="1" applyFill="1" applyBorder="1" applyAlignment="1" applyProtection="1">
      <x:alignment horizontal="right" vertical="center"/>
    </x:xf>
    <x:xf numFmtId="0" fontId="29" fillId="0" borderId="12" xfId="38" applyFont="1" applyFill="1" applyBorder="1" applyAlignment="1" applyProtection="1">
      <x:alignment horizontal="right" vertical="center"/>
    </x:xf>
    <x:xf numFmtId="3" fontId="29" fillId="0" borderId="19" xfId="38" applyNumberFormat="1" applyFont="1" applyBorder="1" applyAlignment="1" applyProtection="1">
      <x:alignment horizontal="right" vertical="center"/>
    </x:xf>
    <x:xf numFmtId="0" fontId="29" fillId="0" borderId="14" xfId="38" applyFont="1" applyFill="1" applyBorder="1" applyAlignment="1">
      <x:alignment horizontal="right" wrapText="1"/>
    </x:xf>
    <x:xf numFmtId="0" fontId="29" fillId="0" borderId="14" xfId="38" applyFont="1" applyFill="1" applyBorder="1" applyAlignment="1">
      <x:alignment horizontal="right"/>
    </x:xf>
    <x:xf numFmtId="0" fontId="28" fillId="0" borderId="86" xfId="38" applyFont="1" applyFill="1" applyBorder="1" applyAlignment="1">
      <x:alignment horizontal="right" vertical="center"/>
    </x:xf>
    <x:xf numFmtId="0" fontId="28" fillId="0" borderId="29" xfId="38" applyFont="1" applyBorder="1" applyAlignment="1">
      <x:alignment horizontal="right" vertical="center"/>
    </x:xf>
    <x:xf numFmtId="0" fontId="32" fillId="0" borderId="0" xfId="38" applyFont="1" applyAlignment="1" applyProtection="1">
      <x:alignment horizontal="left"/>
    </x:xf>
    <x:xf numFmtId="3" fontId="29" fillId="0" borderId="0" xfId="38" applyNumberFormat="1" applyFont="1" applyFill="1" applyBorder="1" applyAlignment="1" applyProtection="1">
      <x:alignment horizontal="right" vertical="center"/>
    </x:xf>
    <x:xf numFmtId="3" fontId="29" fillId="0" borderId="0" xfId="38" applyNumberFormat="1" applyFont="1" applyBorder="1" applyAlignment="1" applyProtection="1">
      <x:alignment horizontal="right" vertical="center"/>
    </x:xf>
    <x:xf numFmtId="0" fontId="28" fillId="0" borderId="18" xfId="38" applyFont="1" applyBorder="1" applyAlignment="1" applyProtection="1">
      <x:alignment horizontal="left" vertical="center"/>
    </x:xf>
    <x:xf numFmtId="0" fontId="29" fillId="0" borderId="0" xfId="38" applyFont="1" applyFill="1" applyBorder="1" applyAlignment="1" applyProtection="1">
      <x:alignment horizontal="right" vertical="center" wrapText="1"/>
    </x:xf>
    <x:xf numFmtId="0" fontId="29" fillId="0" borderId="13" xfId="38" applyFont="1" applyFill="1" applyBorder="1" applyAlignment="1" applyProtection="1">
      <x:alignment horizontal="right" vertical="center"/>
    </x:xf>
    <x:xf numFmtId="0" fontId="29" fillId="0" borderId="17" xfId="38" applyFont="1" applyFill="1" applyBorder="1" applyAlignment="1" applyProtection="1">
      <x:alignment horizontal="right" vertical="center"/>
    </x:xf>
    <x:xf numFmtId="0" fontId="28" fillId="0" borderId="29" xfId="38" applyFont="1" applyFill="1" applyBorder="1" applyAlignment="1" applyProtection="1">
      <x:alignment horizontal="right" vertical="center"/>
    </x:xf>
    <x:xf numFmtId="0" fontId="28" fillId="0" borderId="18" xfId="38" applyFont="1" applyFill="1" applyBorder="1" applyAlignment="1">
      <x:alignment horizontal="left"/>
    </x:xf>
    <x:xf numFmtId="0" fontId="29" fillId="0" borderId="14" xfId="38" applyFont="1" applyFill="1" applyBorder="1" applyAlignment="1" applyProtection="1">
      <x:alignment horizontal="right"/>
    </x:xf>
    <x:xf numFmtId="0" fontId="29" fillId="0" borderId="17" xfId="38" applyFont="1" applyFill="1" applyBorder="1" applyAlignment="1" applyProtection="1">
      <x:alignment horizontal="right" vertical="center" wrapText="1"/>
    </x:xf>
    <x:xf numFmtId="0" fontId="27" fillId="0" borderId="0" xfId="0" applyFont="1" applyFill="1" applyAlignment="1" applyProtection="1">
      <x:alignment horizontal="left"/>
    </x:xf>
    <x:xf numFmtId="166" fontId="28" fillId="0" borderId="0" xfId="0" applyNumberFormat="1" applyFont="1" applyBorder="1" applyAlignment="1" applyProtection="1">
      <x:alignment horizontal="left" vertical="center"/>
    </x:xf>
    <x:xf numFmtId="166" fontId="28" fillId="0" borderId="18" xfId="51" applyNumberFormat="1" applyFont="1" applyBorder="1" applyAlignment="1" applyProtection="1">
      <x:alignment horizontal="left" vertical="center"/>
    </x:xf>
    <x:xf numFmtId="166" fontId="28" fillId="0" borderId="10" xfId="0" applyNumberFormat="1" applyFont="1" applyBorder="1" applyAlignment="1" applyProtection="1">
      <x:alignment horizontal="center"/>
    </x:xf>
    <x:xf numFmtId="0" fontId="27" fillId="0" borderId="0" xfId="0" applyFont="1" applyBorder="1" applyAlignment="1" applyProtection="1">
      <x:alignment vertical="top"/>
    </x:xf>
    <x:xf numFmtId="0" fontId="29" fillId="0" borderId="0" xfId="0" applyFont="1" applyBorder="1" applyAlignment="1" applyProtection="1">
      <x:alignment vertical="top"/>
    </x:xf>
  </x:cellXfs>
  <x:cellStyles count="52">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2" xfId="31" builtinId="17" customBuiltin="1"/>
    <x:cellStyle name="Heading 3" xfId="32" builtinId="18" customBuiltin="1"/>
    <x:cellStyle name="Heading 4" xfId="33" builtinId="19" customBuiltin="1"/>
    <x:cellStyle name="Hyperlink" xfId="51" builtinId="8"/>
    <x:cellStyle name="Input" xfId="34" builtinId="20" customBuiltin="1"/>
    <x:cellStyle name="Linked Cell" xfId="35" builtinId="24" customBuiltin="1"/>
    <x:cellStyle name="Neutral" xfId="36" builtinId="28" customBuiltin="1"/>
    <x:cellStyle name="Normal" xfId="0" builtinId="0"/>
    <x:cellStyle name="Normal 2" xfId="46" xr:uid="{00000000-0005-0000-0000-000026000000}"/>
    <x:cellStyle name="Normal 2 2" xfId="47" xr:uid="{00000000-0005-0000-0000-000027000000}"/>
    <x:cellStyle name="Normal 3" xfId="48" xr:uid="{00000000-0005-0000-0000-000028000000}"/>
    <x:cellStyle name="Normal 8" xfId="44" xr:uid="{00000000-0005-0000-0000-000029000000}"/>
    <x:cellStyle name="Normal_20120614 sm exp" xfId="37" xr:uid="{00000000-0005-0000-0000-00002A000000}"/>
    <x:cellStyle name="Normal_Funding calculation template for ASNs and transfers" xfId="50" xr:uid="{00000000-0005-0000-0000-00002B000000}"/>
    <x:cellStyle name="Normal_jul0047 2" xfId="45" xr:uid="{00000000-0005-0000-0000-00002D000000}"/>
    <x:cellStyle name="Normal_martab" xfId="49" xr:uid="{00000000-0005-0000-0000-00002E000000}"/>
    <x:cellStyle name="Normal_wpdb_" xfId="38" xr:uid="{00000000-0005-0000-0000-00002F000000}"/>
    <x:cellStyle name="Note" xfId="39" builtinId="10" customBuiltin="1"/>
    <x:cellStyle name="Output" xfId="40" builtinId="21" customBuiltin="1"/>
    <x:cellStyle name="Title" xfId="41" builtinId="15" customBuiltin="1"/>
    <x:cellStyle name="Total" xfId="42" builtinId="25" customBuiltin="1"/>
    <x:cellStyle name="Warning Text" xfId="43" builtinId="11" customBuiltin="1"/>
  </x:cellStyles>
  <x:dxfs count="38">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14996795556505021"/>
      </x:font>
    </x:dxf>
    <x:dxf>
      <x:font>
        <x:color theme="0" tint="-0.24994659260841701"/>
      </x:font>
    </x:dxf>
    <x:dxf>
      <x:font>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color theme="0" tint="-0.24994659260841701"/>
      </x:font>
    </x:dxf>
    <x:dxf>
      <x:font>
        <x:color theme="0" tint="-0.24994659260841701"/>
      </x:font>
    </x:dxf>
    <x:dxf>
      <x:font>
        <x:color theme="0" tint="-0.14996795556505021"/>
      </x:font>
    </x:dxf>
    <x:dxf>
      <x:font>
        <x:b val="0"/>
        <x:i val="0"/>
      </x:font>
    </x:dxf>
    <x:dxf>
      <x:font>
        <x:b val="0"/>
        <x:i val="0"/>
      </x:font>
    </x:dxf>
    <x:dxf>
      <x:font>
        <x:b val="0"/>
        <x:i val="0"/>
      </x:font>
    </x:dxf>
    <x:dxf>
      <x:font>
        <x:color theme="0" tint="-0.24994659260841701"/>
      </x:font>
    </x:dxf>
    <x:dxf>
      <x:font>
        <x:color theme="0" tint="-0.24994659260841701"/>
      </x:font>
    </x:dxf>
  </x:dxfs>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EAEAEA"/>
      <x:color rgb="FFD9F3D9"/>
      <x:color rgb="FFCAEECA"/>
      <x:color rgb="FF8BD98B"/>
      <x:color rgb="FFB7E7B7"/>
      <x:color rgb="FFD0F4D0"/>
      <x:color rgb="FFA2E8A2"/>
      <x:color rgb="FF008000"/>
      <x:color rgb="FF0000FF"/>
      <x:color rgb="FF339933"/>
    </x:mruColors>
  </x:colors>
  <x:extLst>
    <x:ext xmlns:x14="http://schemas.microsoft.com/office/spreadsheetml/2009/9/main" uri="{EB79DEF2-80B8-43e5-95BD-54CBDDF9020C}">
      <x14:slicerStyles defaultSlicerStyl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ustomXml" Target="../customXml/item4.xml"/><Relationship Id="rId19" Type="http://schemas.openxmlformats.org/officeDocument/2006/relationships/calcChain" Target="calcChain.xml"/><Relationship Id="rId4" Type="http://schemas.openxmlformats.org/officeDocument/2006/relationships/worksheet" Target="worksheets/sheet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8</xdr:col>
      <xdr:colOff>546100</xdr:colOff>
      <xdr:row>1</xdr:row>
      <xdr:rowOff>1598322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40625" defaultRowHeight="12.75" x14ac:dyDescent="0.2"/>
  <cols>
    <col min="1" max="13" width="10.7109375" style="389" customWidth="1"/>
    <col min="14" max="16" width="9.140625" style="389"/>
    <col min="17" max="18" width="0" style="389" hidden="1" customWidth="1"/>
    <col min="19" max="19" width="9.140625" style="389" hidden="1" customWidth="1"/>
    <col min="20" max="20" width="9.140625" style="389" customWidth="1"/>
    <col min="21" max="16384" width="9.140625" style="389"/>
  </cols>
  <sheetData>
    <row r="1" spans="1:20" x14ac:dyDescent="0.2">
      <c r="A1" s="562"/>
      <c r="B1" s="562"/>
      <c r="C1" s="562"/>
      <c r="D1" s="562"/>
      <c r="E1" s="562"/>
      <c r="F1" s="562"/>
      <c r="G1" s="562"/>
      <c r="H1" s="562"/>
      <c r="I1" s="562"/>
      <c r="J1" s="562"/>
      <c r="K1" s="562"/>
      <c r="L1" s="562"/>
      <c r="M1" s="562"/>
    </row>
    <row r="2" spans="1:20" ht="132.75" customHeight="1" x14ac:dyDescent="0.2">
      <c r="A2" s="563"/>
      <c r="B2" s="563"/>
      <c r="C2" s="563"/>
      <c r="D2" s="563"/>
      <c r="E2" s="563"/>
      <c r="F2" s="563"/>
      <c r="G2" s="563"/>
      <c r="H2" s="563"/>
      <c r="I2" s="563"/>
      <c r="J2" s="563"/>
      <c r="K2" s="563"/>
      <c r="L2" s="563"/>
      <c r="M2" s="563"/>
      <c r="N2" s="51"/>
      <c r="O2" s="51"/>
    </row>
    <row r="3" spans="1:20" s="53" customFormat="1" ht="45.95" customHeight="1" x14ac:dyDescent="0.45">
      <c r="A3" s="564" t="s">
        <v>401</v>
      </c>
      <c r="B3" s="564"/>
      <c r="C3" s="564"/>
      <c r="D3" s="564"/>
      <c r="E3" s="564"/>
      <c r="F3" s="564"/>
      <c r="G3" s="564"/>
      <c r="H3" s="564"/>
      <c r="I3" s="564"/>
      <c r="J3" s="564"/>
      <c r="K3" s="564"/>
      <c r="L3" s="564"/>
      <c r="M3" s="564"/>
      <c r="N3" s="52"/>
      <c r="O3" s="52"/>
      <c r="P3" s="52"/>
      <c r="Q3" s="52"/>
    </row>
    <row r="4" spans="1:20" s="53" customFormat="1" ht="55.5" customHeight="1" x14ac:dyDescent="0.45">
      <c r="A4" s="564" t="str">
        <f>'A Summary'!I17</f>
        <v>Provider</v>
      </c>
      <c r="B4" s="564" t="str">
        <f t="shared" ref="B4:M4" si="0">IF(PROVIDER="","Institution",PROVIDER)</f>
        <v>Institution</v>
      </c>
      <c r="C4" s="564" t="str">
        <f t="shared" si="0"/>
        <v>Institution</v>
      </c>
      <c r="D4" s="564" t="str">
        <f t="shared" si="0"/>
        <v>Institution</v>
      </c>
      <c r="E4" s="564" t="str">
        <f t="shared" si="0"/>
        <v>Institution</v>
      </c>
      <c r="F4" s="564" t="str">
        <f t="shared" si="0"/>
        <v>Institution</v>
      </c>
      <c r="G4" s="564" t="str">
        <f t="shared" si="0"/>
        <v>Institution</v>
      </c>
      <c r="H4" s="564" t="str">
        <f t="shared" si="0"/>
        <v>Institution</v>
      </c>
      <c r="I4" s="564" t="str">
        <f t="shared" si="0"/>
        <v>Institution</v>
      </c>
      <c r="J4" s="564" t="str">
        <f t="shared" si="0"/>
        <v>Institution</v>
      </c>
      <c r="K4" s="564" t="str">
        <f t="shared" si="0"/>
        <v>Institution</v>
      </c>
      <c r="L4" s="564" t="str">
        <f t="shared" si="0"/>
        <v>Institution</v>
      </c>
      <c r="M4" s="564" t="str">
        <f t="shared" si="0"/>
        <v>Institution</v>
      </c>
      <c r="N4" s="52"/>
      <c r="O4" s="52"/>
      <c r="P4" s="52"/>
      <c r="Q4" s="52"/>
    </row>
    <row r="5" spans="1:20" s="53" customFormat="1" ht="33" x14ac:dyDescent="0.45">
      <c r="A5" s="565" t="str">
        <f>IF(UKPRN="","UKPRN: 100XXXXX","UKPRN: "&amp;UKPRN&amp;"")</f>
        <v>UKPRN: 100XXXXX</v>
      </c>
      <c r="B5" s="565"/>
      <c r="C5" s="565"/>
      <c r="D5" s="565"/>
      <c r="E5" s="565"/>
      <c r="F5" s="565"/>
      <c r="G5" s="565"/>
      <c r="H5" s="565"/>
      <c r="I5" s="565"/>
      <c r="J5" s="565"/>
      <c r="K5" s="565"/>
      <c r="L5" s="565"/>
      <c r="M5" s="565"/>
      <c r="N5" s="54"/>
      <c r="O5" s="54"/>
      <c r="P5" s="54"/>
      <c r="Q5" s="54"/>
    </row>
    <row r="6" spans="1:20" x14ac:dyDescent="0.2">
      <c r="A6" s="562"/>
      <c r="B6" s="562"/>
      <c r="C6" s="562"/>
      <c r="D6" s="562"/>
      <c r="E6" s="562"/>
      <c r="F6" s="562"/>
      <c r="G6" s="562"/>
      <c r="H6" s="562"/>
      <c r="I6" s="562"/>
      <c r="J6" s="562"/>
      <c r="K6" s="562"/>
      <c r="L6" s="562"/>
      <c r="M6" s="562"/>
    </row>
    <row r="7" spans="1:20" ht="15" x14ac:dyDescent="0.25">
      <c r="A7" s="561" t="s">
        <v>72</v>
      </c>
      <c r="B7" s="561"/>
      <c r="C7" s="561"/>
      <c r="D7" s="561"/>
      <c r="E7" s="561"/>
      <c r="F7" s="561"/>
      <c r="G7" s="561"/>
      <c r="H7" s="561"/>
      <c r="I7" s="561"/>
      <c r="J7" s="561"/>
      <c r="K7" s="561"/>
      <c r="L7" s="561"/>
      <c r="M7" s="561"/>
    </row>
    <row r="8" spans="1:20" ht="15" customHeight="1" x14ac:dyDescent="0.2">
      <c r="A8" s="559" t="str">
        <f>"A Summary: "&amp;MID('A Summary'!A3,10,100)</f>
        <v>A Summary: 2021-22 Summary of allocations</v>
      </c>
      <c r="B8" s="559"/>
      <c r="C8" s="559"/>
      <c r="D8" s="559"/>
      <c r="E8" s="559"/>
      <c r="F8" s="559"/>
      <c r="G8" s="559"/>
      <c r="H8" s="559"/>
      <c r="I8" s="559"/>
      <c r="J8" s="559"/>
      <c r="K8" s="559"/>
      <c r="L8" s="559"/>
      <c r="M8" s="559"/>
      <c r="N8" s="388"/>
      <c r="O8" s="388"/>
    </row>
    <row r="9" spans="1:20" ht="15" customHeight="1" x14ac:dyDescent="0.2">
      <c r="A9" s="559" t="str">
        <f>"B High-cost: "&amp;MID('B High-cost'!A3,10,100)</f>
        <v>B High-cost: 2021-22 High-cost subject funding</v>
      </c>
      <c r="B9" s="559"/>
      <c r="C9" s="559"/>
      <c r="D9" s="559"/>
      <c r="E9" s="559"/>
      <c r="F9" s="559"/>
      <c r="G9" s="559"/>
      <c r="H9" s="559"/>
      <c r="I9" s="559"/>
      <c r="J9" s="559"/>
      <c r="K9" s="559"/>
      <c r="L9" s="559"/>
      <c r="M9" s="559"/>
      <c r="N9" s="388"/>
      <c r="O9" s="388"/>
      <c r="R9" s="405"/>
      <c r="S9" s="405"/>
      <c r="T9" s="405"/>
    </row>
    <row r="10" spans="1:20" ht="15" customHeight="1" x14ac:dyDescent="0.2">
      <c r="A10" s="559" t="str">
        <f>"C NMAH supplement: "&amp;MID('C NMAH supplement'!A3,10,100)</f>
        <v>C NMAH supplement: 2021-22 Nursing, midwifery and allied health supplement</v>
      </c>
      <c r="B10" s="559"/>
      <c r="C10" s="559"/>
      <c r="D10" s="559"/>
      <c r="E10" s="559"/>
      <c r="F10" s="559"/>
      <c r="G10" s="559"/>
      <c r="H10" s="559"/>
      <c r="I10" s="559"/>
      <c r="J10" s="559"/>
      <c r="K10" s="559"/>
      <c r="L10" s="559"/>
      <c r="M10" s="559"/>
      <c r="N10" s="388"/>
      <c r="O10" s="388"/>
      <c r="R10" s="405"/>
      <c r="S10" s="406"/>
      <c r="T10" s="405"/>
    </row>
    <row r="11" spans="1:20" ht="15" customHeight="1" x14ac:dyDescent="0.2">
      <c r="A11" s="559" t="str">
        <f>"D Overseas: "&amp;MID('D Overseas'!A3,10,100)</f>
        <v>D Overseas: 2021-22 Overseas study programmes</v>
      </c>
      <c r="B11" s="559"/>
      <c r="C11" s="559"/>
      <c r="D11" s="559"/>
      <c r="E11" s="559"/>
      <c r="F11" s="559"/>
      <c r="G11" s="559"/>
      <c r="H11" s="559"/>
      <c r="I11" s="559"/>
      <c r="J11" s="559"/>
      <c r="K11" s="559"/>
      <c r="L11" s="559"/>
      <c r="M11" s="559"/>
      <c r="N11" s="388"/>
      <c r="O11" s="388"/>
      <c r="R11" s="405"/>
      <c r="S11" s="406"/>
      <c r="T11" s="405"/>
    </row>
    <row r="12" spans="1:20" ht="15" customHeight="1" x14ac:dyDescent="0.2">
      <c r="A12" s="559" t="str">
        <f>"E Other high-cost TAs: "&amp;MID('E Other high-cost TAs'!A3,10,100)</f>
        <v>E Other high-cost TAs: 2021-22 Other high-cost targeted allocations</v>
      </c>
      <c r="B12" s="559"/>
      <c r="C12" s="559"/>
      <c r="D12" s="559"/>
      <c r="E12" s="559"/>
      <c r="F12" s="559"/>
      <c r="G12" s="559"/>
      <c r="H12" s="559"/>
      <c r="I12" s="559"/>
      <c r="J12" s="559"/>
      <c r="K12" s="559"/>
      <c r="L12" s="559"/>
      <c r="M12" s="559"/>
      <c r="N12" s="388"/>
      <c r="O12" s="388"/>
      <c r="R12" s="405"/>
      <c r="S12" s="405"/>
      <c r="T12" s="405"/>
    </row>
    <row r="13" spans="1:20" ht="15" customHeight="1" x14ac:dyDescent="0.2">
      <c r="A13" s="559" t="str">
        <f>"F Student access and success: "&amp;MID('F Student access and success'!A3,10,100)</f>
        <v>F Student access and success: 2021-22 Student access and success</v>
      </c>
      <c r="B13" s="559"/>
      <c r="C13" s="559"/>
      <c r="D13" s="559"/>
      <c r="E13" s="559"/>
      <c r="F13" s="559"/>
      <c r="G13" s="559"/>
      <c r="H13" s="559"/>
      <c r="I13" s="559"/>
      <c r="J13" s="559"/>
      <c r="K13" s="559"/>
      <c r="L13" s="559"/>
      <c r="M13" s="559"/>
      <c r="N13" s="388"/>
      <c r="O13" s="388"/>
      <c r="R13" s="405"/>
      <c r="S13" s="405"/>
      <c r="T13" s="405"/>
    </row>
    <row r="14" spans="1:20" ht="15" customHeight="1" x14ac:dyDescent="0.2">
      <c r="A14" s="559" t="str">
        <f>"G Parameters: "&amp;MID('G Parameters'!A3,10,100)</f>
        <v>G Parameters: 2021-22 Parameters in the funding models</v>
      </c>
      <c r="B14" s="559"/>
      <c r="C14" s="559"/>
      <c r="D14" s="559"/>
      <c r="E14" s="559"/>
      <c r="F14" s="559"/>
      <c r="G14" s="559"/>
      <c r="H14" s="559"/>
      <c r="I14" s="559"/>
      <c r="J14" s="559"/>
      <c r="K14" s="559"/>
      <c r="L14" s="559"/>
      <c r="M14" s="559"/>
      <c r="N14" s="388"/>
      <c r="O14" s="388"/>
      <c r="R14" s="405"/>
      <c r="S14" s="405"/>
      <c r="T14" s="405"/>
    </row>
    <row r="15" spans="1:20" ht="12.75" customHeight="1" x14ac:dyDescent="0.2">
      <c r="A15" s="560"/>
      <c r="B15" s="560"/>
      <c r="C15" s="560"/>
      <c r="D15" s="560"/>
      <c r="E15" s="560"/>
      <c r="F15" s="560"/>
      <c r="G15" s="560"/>
      <c r="H15" s="560"/>
      <c r="I15" s="560"/>
      <c r="J15" s="560"/>
      <c r="K15" s="560"/>
      <c r="L15" s="560"/>
      <c r="M15" s="560"/>
      <c r="R15" s="405"/>
      <c r="S15" s="405"/>
      <c r="T15" s="405"/>
    </row>
  </sheetData>
  <mergeCells count="15">
    <mergeCell ref="A1:M1"/>
    <mergeCell ref="A2:M2"/>
    <mergeCell ref="A6:M6"/>
    <mergeCell ref="A15:M15"/>
    <mergeCell ref="A10:M10"/>
    <mergeCell ref="A12:M12"/>
    <mergeCell ref="A14:M14"/>
    <mergeCell ref="A3:M3"/>
    <mergeCell ref="A13:M13"/>
    <mergeCell ref="A4:M4"/>
    <mergeCell ref="A5:M5"/>
    <mergeCell ref="A7:M7"/>
    <mergeCell ref="A8:M8"/>
    <mergeCell ref="A9:M9"/>
    <mergeCell ref="A11:M11"/>
  </mergeCells>
  <hyperlinks>
    <hyperlink ref="A9:M9" location="TABLEB" display="TABLEB" xr:uid="{00000000-0004-0000-0000-000000000000}"/>
    <hyperlink ref="A13:M13" location="'F Student access and success'!A1" display="'F Student access and success'!A1" xr:uid="{00000000-0004-0000-0000-000001000000}"/>
    <hyperlink ref="A11:M11" location="TABLED" display="TABLED" xr:uid="{00000000-0004-0000-0000-000002000000}"/>
    <hyperlink ref="A10:M10" location="'C NMAH supplement'!A1" display="'C NMAH supplement'!A1" xr:uid="{00000000-0004-0000-0000-000003000000}"/>
    <hyperlink ref="A12:M12" location="'E Other high-cost TAs'!A1" display="'E Other high-cost TAs'!A1" xr:uid="{00000000-0004-0000-0000-000008000000}"/>
    <hyperlink ref="A14:M14" location="'G Parameters'!A1" display="'G Parameters'!A1" xr:uid="{00000000-0004-0000-0000-000009000000}"/>
    <hyperlink ref="A8:M8" location="TABLEA" display="TABLEA" xr:uid="{00000000-0004-0000-0000-00000B000000}"/>
  </hyperlinks>
  <pageMargins left="0.70866141732283472" right="0.70866141732283472" top="0.74803149606299213" bottom="0.74803149606299213" header="0.31496062992125984" footer="0.31496062992125984"/>
  <pageSetup paperSize="9" scale="77" orientation="landscape" r:id="rId1"/>
  <headerFooter>
    <oddHeader>&amp;CPage &amp;P&amp;R&amp;F</oddHeader>
  </headerFooter>
  <ignoredErrors>
    <ignoredError sqref="A15:M15 A4:M9 B11:M11" unlockedFormula="1"/>
  </ignoredErrors>
  <drawing r:id="rId2"/>
</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theme="6" tint="0.39997558519241921"/>
    <x:pageSetUpPr fitToPage="1"/>
  </x:sheetPr>
  <x:dimension ref="A1:P41"/>
  <x:sheetViews>
    <x:sheetView showGridLines="0" zoomScaleNormal="100" workbookViewId="0">
      <x:pane ySplit="5" topLeftCell="A6" activePane="bottomLeft" state="frozen"/>
      <x:selection sqref="A1:E1"/>
      <x:selection pane="bottomLeft"/>
    </x:sheetView>
  </x:sheetViews>
  <x:sheetFormatPr defaultColWidth="9.140625" defaultRowHeight="13.5" x14ac:dyDescent="0.2"/>
  <x:cols>
    <x:col min="1" max="1" width="4.28515625" style="55" customWidth="1"/>
    <x:col min="2" max="2" width="56.5703125" style="55" customWidth="1"/>
    <x:col min="3" max="4" width="27.7109375" style="59" customWidth="1"/>
    <x:col min="5" max="5" width="8.42578125" style="59" customWidth="1"/>
    <x:col min="6" max="6" width="10.85546875" style="55" customWidth="1"/>
    <x:col min="7" max="7" width="21" style="55" hidden="1" bestFit="1" customWidth="1"/>
    <x:col min="8" max="8" width="9.140625" style="55" customWidth="1"/>
    <x:col min="9" max="9" width="25.85546875" style="55" hidden="1" customWidth="1"/>
    <x:col min="10" max="10" width="36.28515625" style="55" hidden="1" customWidth="1"/>
    <x:col min="11" max="11" width="15.140625" style="55" hidden="1" customWidth="1"/>
    <x:col min="12" max="12" width="11.5703125" style="55" hidden="1" customWidth="1"/>
    <x:col min="13" max="13" width="16.42578125" style="55" customWidth="1"/>
    <x:col min="14" max="15" width="9.140625" style="55" customWidth="1"/>
    <x:col min="16" max="16384" width="9.140625" style="55"/>
  </x:cols>
  <x:sheetData>
    <x:row r="1" spans="1:16" ht="15.75" customHeight="1" x14ac:dyDescent="0.25">
      <x:c r="A1" s="557" t="str">
        <x:f>I19</x:f>
        <x:v xml:space="preserve">Provider </x:v>
      </x:c>
      <x:c r="B1" s="557"/>
      <x:c r="C1" s="557"/>
      <x:c r="E1" s="399"/>
      <x:c r="I1" s="56" t="s">
        <x:v>246</x:v>
      </x:c>
      <x:c r="J1" s="56" t="s">
        <x:v>146</x:v>
      </x:c>
      <x:c r="K1" s="56" t="s">
        <x:v>272</x:v>
      </x:c>
      <x:c r="L1" s="71" t="s">
        <x:v>278</x:v>
      </x:c>
      <x:c r="M1" s="71"/>
      <x:c r="N1" s="71"/>
      <x:c r="O1" s="63"/>
      <x:c r="P1" s="63"/>
    </x:row>
    <x:row r="2" spans="1:16" ht="15.75" x14ac:dyDescent="0.25">
      <x:c r="B2" s="57"/>
      <x:c r="C2" s="57"/>
      <x:c r="D2" s="57"/>
      <x:c r="E2" s="57"/>
      <x:c r="I2" s="60" t="s">
        <x:v>407</x:v>
      </x:c>
      <x:c r="J2" s="60" t="s">
        <x:v>406</x:v>
      </x:c>
      <x:c r="K2" s="334"/>
      <x:c r="L2" s="407"/>
      <x:c r="M2" s="63"/>
      <x:c r="N2" s="63"/>
      <x:c r="O2" s="63"/>
      <x:c r="P2" s="63"/>
    </x:row>
    <x:row r="3" spans="1:16" ht="22.7" customHeight="1" x14ac:dyDescent="0.2">
      <x:c r="A3" s="624" t="str">
        <x:f>J5</x:f>
        <x:v>Table A: 2021-22 Summary of allocations</x:v>
      </x:c>
      <x:c r="B3" s="625"/>
      <x:c r="C3" s="197"/>
      <x:c r="D3" s="197"/>
      <x:c r="G3" s="63"/>
      <x:c r="H3" s="63"/>
      <x:c r="I3" s="56" t="s">
        <x:v>227</x:v>
      </x:c>
      <x:c r="J3" s="56" t="s">
        <x:v>126</x:v>
      </x:c>
    </x:row>
    <x:row r="4" spans="1:16" ht="22.7" customHeight="1" thickBot="1" x14ac:dyDescent="0.25">
      <x:c r="A4" s="61"/>
      <x:c r="B4" s="62"/>
      <x:c r="C4" s="409"/>
      <x:c r="G4" s="402"/>
      <x:c r="H4" s="63"/>
      <x:c r="I4" s="56"/>
      <x:c r="J4" s="56"/>
    </x:row>
    <x:row r="5" spans="1:16" ht="63.6" customHeight="1" x14ac:dyDescent="0.2">
      <x:c r="A5" s="64"/>
      <x:c r="B5" s="64"/>
      <x:c r="C5" s="65" t="str">
        <x:f>IF(OR(PRORATA="LATE REGISTRATION",PRORATA="DE REGISTRATION"),"2021-22 Indicative full year allocation (£)","2021-22 allocation (£)")</x:f>
        <x:v>2021-22 allocation (£)</x:v>
      </x:c>
      <x:c r="D5" s="65" t="s">
        <x:v>300</x:v>
      </x:c>
      <x:c r="E5" s="66"/>
      <x:c r="G5" s="67" t="s">
        <x:v>97</x:v>
      </x:c>
      <x:c r="I5" s="336" t="s">
        <x:v>396</x:v>
      </x:c>
      <x:c r="J5" s="55" t="s">
        <x:v>299</x:v>
      </x:c>
    </x:row>
    <x:row r="6" spans="1:16" ht="23.65" customHeight="1" x14ac:dyDescent="0.2">
      <x:c r="A6" s="413" t="s">
        <x:v>281</x:v>
      </x:c>
      <x:c r="B6" s="412"/>
      <x:c r="C6" s="410"/>
      <x:c r="D6" s="410"/>
      <x:c r="E6" s="66"/>
      <x:c r="G6" s="414"/>
      <x:c r="I6" s="336"/>
    </x:row>
    <x:row r="7" spans="1:16" s="63" customFormat="1" ht="19.5" customHeight="1" x14ac:dyDescent="0.2">
      <x:c r="A7" s="411"/>
      <x:c r="B7" s="486" t="s">
        <x:v>255</x:v>
      </x:c>
      <x:c r="C7" s="423">
        <x:v>754979922</x:v>
      </x:c>
      <x:c r="D7" s="423">
        <x:v>754979922</x:v>
      </x:c>
      <x:c r="E7" s="68"/>
      <x:c r="G7" s="70" t="s">
        <x:v>94</x:v>
      </x:c>
      <x:c r="I7" s="71" t="s">
        <x:v>247</x:v>
      </x:c>
    </x:row>
    <x:row r="8" spans="1:16" s="63" customFormat="1" ht="15" customHeight="1" x14ac:dyDescent="0.2">
      <x:c r="A8" s="71"/>
      <x:c r="B8" s="487" t="s">
        <x:v>226</x:v>
      </x:c>
      <x:c r="C8" s="488">
        <x:v>27180177</x:v>
      </x:c>
      <x:c r="D8" s="488">
        <x:v>27180177</x:v>
      </x:c>
      <x:c r="E8" s="68"/>
      <x:c r="F8" s="77"/>
      <x:c r="G8" s="70" t="s">
        <x:v>127</x:v>
      </x:c>
    </x:row>
    <x:row r="9" spans="1:16" s="63" customFormat="1" ht="15" customHeight="1" x14ac:dyDescent="0.2">
      <x:c r="A9" s="71"/>
      <x:c r="B9" s="489" t="s">
        <x:v>262</x:v>
      </x:c>
      <x:c r="C9" s="488">
        <x:v>23848033</x:v>
      </x:c>
      <x:c r="D9" s="488">
        <x:v>23848033</x:v>
      </x:c>
      <x:c r="E9" s="68"/>
      <x:c r="G9" s="70" t="s">
        <x:v>266</x:v>
      </x:c>
    </x:row>
    <x:row r="10" spans="1:16" s="63" customFormat="1" ht="15" customHeight="1" x14ac:dyDescent="0.2">
      <x:c r="A10" s="71"/>
      <x:c r="B10" s="487" t="s">
        <x:v>323</x:v>
      </x:c>
      <x:c r="C10" s="488">
        <x:v>28036965</x:v>
      </x:c>
      <x:c r="D10" s="488">
        <x:v>28036965</x:v>
      </x:c>
      <x:c r="E10" s="68"/>
      <x:c r="F10" s="77"/>
      <x:c r="G10" s="70" t="s">
        <x:v>103</x:v>
      </x:c>
    </x:row>
    <x:row r="11" spans="1:16" s="63" customFormat="1" ht="15" customHeight="1" x14ac:dyDescent="0.2">
      <x:c r="A11" s="71"/>
      <x:c r="B11" s="487" t="s">
        <x:v>91</x:v>
      </x:c>
      <x:c r="C11" s="488">
        <x:v>7807484</x:v>
      </x:c>
      <x:c r="D11" s="488">
        <x:v>7807484</x:v>
      </x:c>
      <x:c r="E11" s="68"/>
      <x:c r="G11" s="70" t="s">
        <x:v>100</x:v>
      </x:c>
    </x:row>
    <x:row r="12" spans="1:16" s="63" customFormat="1" ht="15" customHeight="1" x14ac:dyDescent="0.2">
      <x:c r="A12" s="71"/>
      <x:c r="B12" s="487" t="s">
        <x:v>26</x:v>
      </x:c>
      <x:c r="C12" s="488">
        <x:v>32664403</x:v>
      </x:c>
      <x:c r="D12" s="488">
        <x:v>32664403</x:v>
      </x:c>
      <x:c r="E12" s="68"/>
      <x:c r="G12" s="70" t="s">
        <x:v>101</x:v>
      </x:c>
    </x:row>
    <x:row r="13" spans="1:16" s="63" customFormat="1" ht="15" customHeight="1" x14ac:dyDescent="0.2">
      <x:c r="A13" s="71"/>
      <x:c r="B13" s="487" t="s">
        <x:v>256</x:v>
      </x:c>
      <x:c r="C13" s="488">
        <x:v>3534356</x:v>
      </x:c>
      <x:c r="D13" s="488">
        <x:v>3534356</x:v>
      </x:c>
      <x:c r="E13" s="68"/>
      <x:c r="G13" s="70" t="s">
        <x:v>102</x:v>
      </x:c>
    </x:row>
    <x:row r="14" spans="1:16" s="63" customFormat="1" ht="15" customHeight="1" x14ac:dyDescent="0.2">
      <x:c r="A14" s="71"/>
      <x:c r="B14" s="316" t="s">
        <x:v>15</x:v>
      </x:c>
      <x:c r="C14" s="488">
        <x:v>15838965</x:v>
      </x:c>
      <x:c r="D14" s="488">
        <x:v>15838965</x:v>
      </x:c>
      <x:c r="E14" s="68"/>
      <x:c r="G14" s="70" t="s">
        <x:v>105</x:v>
      </x:c>
    </x:row>
    <x:row r="15" spans="1:16" s="63" customFormat="1" ht="15" customHeight="1" x14ac:dyDescent="0.2">
      <x:c r="A15" s="71"/>
      <x:c r="B15" s="114" t="s">
        <x:v>20</x:v>
      </x:c>
      <x:c r="C15" s="490">
        <x:v>845065</x:v>
      </x:c>
      <x:c r="D15" s="490">
        <x:v>845065</x:v>
      </x:c>
      <x:c r="E15" s="68"/>
      <x:c r="G15" s="70" t="s">
        <x:v>106</x:v>
      </x:c>
    </x:row>
    <x:row r="16" spans="1:16" s="63" customFormat="1" ht="15" customHeight="1" x14ac:dyDescent="0.2">
      <x:c r="A16" s="71"/>
      <x:c r="B16" s="316" t="s">
        <x:v>16</x:v>
      </x:c>
      <x:c r="C16" s="488">
        <x:v>4790901</x:v>
      </x:c>
      <x:c r="D16" s="488">
        <x:v>4790901</x:v>
      </x:c>
      <x:c r="E16" s="68"/>
      <x:c r="G16" s="70" t="s">
        <x:v>107</x:v>
      </x:c>
    </x:row>
    <x:row r="17" spans="1:11" s="63" customFormat="1" ht="23.25" customHeight="1" x14ac:dyDescent="0.2">
      <x:c r="A17" s="72" t="s">
        <x:v>282</x:v>
      </x:c>
      <x:c r="B17" s="72"/>
      <x:c r="C17" s="73"/>
      <x:c r="D17" s="73"/>
      <x:c r="E17" s="69"/>
      <x:c r="G17" s="74"/>
      <x:c r="I17" s="63" t="str">
        <x:f>IF(PROVIDER&lt;&gt;"",PROVIDER,IF(UKPRN="ALL","Sector summary of all providers","Provider"))</x:f>
        <x:v>Provider</x:v>
      </x:c>
    </x:row>
    <x:row r="18" spans="1:11" s="63" customFormat="1" ht="19.5" customHeight="1" x14ac:dyDescent="0.2">
      <x:c r="A18" s="71"/>
      <x:c r="B18" s="485" t="s">
        <x:v>382</x:v>
      </x:c>
      <x:c r="C18" s="73">
        <x:v>150277780</x:v>
      </x:c>
      <x:c r="D18" s="73">
        <x:v>150277780</x:v>
      </x:c>
      <x:c r="E18" s="69"/>
      <x:c r="G18" s="70" t="s">
        <x:v>358</x:v>
      </x:c>
      <x:c r="I18" s="63" t="str">
        <x:f>IF(PROVIDER&lt;&gt;"","(UKPRN: "&amp;UKPRN&amp;")","")</x:f>
        <x:v/>
      </x:c>
    </x:row>
    <x:row r="19" spans="1:11" s="63" customFormat="1" ht="15" customHeight="1" x14ac:dyDescent="0.2">
      <x:c r="A19" s="71"/>
      <x:c r="B19" s="487" t="s">
        <x:v>383</x:v>
      </x:c>
      <x:c r="C19" s="488">
        <x:v>66312080</x:v>
      </x:c>
      <x:c r="D19" s="488">
        <x:v>66312080</x:v>
      </x:c>
      <x:c r="E19" s="68"/>
      <x:c r="G19" s="70" t="s">
        <x:v>363</x:v>
      </x:c>
      <x:c r="I19" s="63" t="str">
        <x:f>I17&amp;" "&amp;I18</x:f>
        <x:v xml:space="preserve">Provider </x:v>
      </x:c>
    </x:row>
    <x:row r="20" spans="1:11" s="63" customFormat="1" ht="15" customHeight="1" x14ac:dyDescent="0.2">
      <x:c r="A20" s="71"/>
      <x:c r="B20" s="487" t="s">
        <x:v>384</x:v>
      </x:c>
      <x:c r="C20" s="488">
        <x:v>39716466</x:v>
      </x:c>
      <x:c r="D20" s="488">
        <x:v>39716466</x:v>
      </x:c>
      <x:c r="E20" s="68"/>
      <x:c r="G20" s="70" t="s">
        <x:v>365</x:v>
      </x:c>
    </x:row>
    <x:row r="21" spans="1:11" s="63" customFormat="1" ht="15" customHeight="1" x14ac:dyDescent="0.2">
      <x:c r="A21" s="71"/>
      <x:c r="B21" s="491" t="s">
        <x:v>360</x:v>
      </x:c>
      <x:c r="C21" s="488">
        <x:v>5003103</x:v>
      </x:c>
      <x:c r="D21" s="488">
        <x:v>5003103</x:v>
      </x:c>
      <x:c r="E21" s="68"/>
      <x:c r="G21" s="168" t="s">
        <x:v>368</x:v>
      </x:c>
    </x:row>
    <x:row r="22" spans="1:11" s="63" customFormat="1" ht="15" customHeight="1" x14ac:dyDescent="0.2">
      <x:c r="A22" s="71"/>
      <x:c r="B22" s="491" t="s">
        <x:v>328</x:v>
      </x:c>
      <x:c r="C22" s="488">
        <x:v>12000003</x:v>
      </x:c>
      <x:c r="D22" s="488">
        <x:v>12000003</x:v>
      </x:c>
      <x:c r="E22" s="68"/>
      <x:c r="G22" s="464" t="s">
        <x:v>352</x:v>
      </x:c>
    </x:row>
    <x:row r="23" spans="1:11" s="63" customFormat="1" ht="21" customHeight="1" x14ac:dyDescent="0.2">
      <x:c r="A23" s="71" t="s">
        <x:v>294</x:v>
      </x:c>
      <x:c r="B23" s="75"/>
      <x:c r="C23" s="76"/>
      <x:c r="D23" s="76"/>
      <x:c r="E23" s="68"/>
      <x:c r="G23" s="415"/>
    </x:row>
    <x:row r="24" spans="1:11" s="63" customFormat="1" ht="15" customHeight="1" x14ac:dyDescent="0.2">
      <x:c r="A24" s="71"/>
      <x:c r="B24" s="63" t="s">
        <x:v>88</x:v>
      </x:c>
      <x:c r="C24" s="76">
        <x:v>48372067</x:v>
      </x:c>
      <x:c r="D24" s="76">
        <x:v>48372067</x:v>
      </x:c>
      <x:c r="E24" s="68"/>
      <x:c r="G24" s="70" t="s">
        <x:v>104</x:v>
      </x:c>
    </x:row>
    <x:row r="25" spans="1:11" s="63" customFormat="1" ht="30.75" customHeight="1" thickBot="1" x14ac:dyDescent="0.25">
      <x:c r="A25" s="78" t="s">
        <x:v>265</x:v>
      </x:c>
      <x:c r="B25" s="79"/>
      <x:c r="C25" s="80">
        <x:v>1221207770</x:v>
      </x:c>
      <x:c r="D25" s="80">
        <x:v>1221207770</x:v>
      </x:c>
      <x:c r="E25" s="69"/>
      <x:c r="G25" s="70" t="s">
        <x:v>95</x:v>
      </x:c>
    </x:row>
    <x:row r="26" spans="1:11" s="63" customFormat="1" ht="15.75" customHeight="1" x14ac:dyDescent="0.2">
      <x:c r="A26" s="566" t="s">
        <x:v>369</x:v>
      </x:c>
      <x:c r="B26" s="566"/>
      <x:c r="C26" s="566"/>
      <x:c r="D26" s="81"/>
      <x:c r="E26" s="82"/>
      <x:c r="G26" s="83"/>
    </x:row>
    <x:row r="27" spans="1:11" s="63" customFormat="1" ht="13.5" customHeight="1" x14ac:dyDescent="0.2">
      <x:c r="A27" s="567"/>
      <x:c r="B27" s="567"/>
      <x:c r="C27" s="567"/>
      <x:c r="D27" s="81"/>
      <x:c r="E27" s="82"/>
      <x:c r="G27" s="83"/>
    </x:row>
    <x:row r="28" spans="1:11" s="63" customFormat="1" ht="13.5" customHeight="1" x14ac:dyDescent="0.2">
      <x:c r="A28" s="567"/>
      <x:c r="B28" s="567"/>
      <x:c r="C28" s="567"/>
      <x:c r="D28" s="81"/>
      <x:c r="E28" s="82"/>
      <x:c r="G28" s="83"/>
    </x:row>
    <x:row r="29" spans="1:11" s="63" customFormat="1" ht="22.7" customHeight="1" thickBot="1" x14ac:dyDescent="0.25">
      <x:c r="A29" s="345" t="str">
        <x:f>IF(UKPRN=10007154,"The University of Nottingham","")</x:f>
        <x:v/>
      </x:c>
      <x:c r="B29" s="346"/>
      <x:c r="C29" s="347"/>
      <x:c r="D29" s="347"/>
    </x:row>
    <x:row r="30" spans="1:11" s="63" customFormat="1" ht="19.5" customHeight="1" x14ac:dyDescent="0.2">
      <x:c r="A30" s="87" t="s">
        <x:v>318</x:v>
      </x:c>
      <x:c r="B30" s="86"/>
      <x:c r="C30" s="401" t="str">
        <x:f>IF(MEDINTAR=0,"Not applicable",MEDINTAR)</x:f>
        <x:v>Not applicable</x:v>
      </x:c>
      <x:c r="D30" s="401" t="str">
        <x:f>IF(MEDINTAR=0,"Not applicable",MEDINTAR)</x:f>
        <x:v>Not applicable</x:v>
      </x:c>
      <x:c r="E30" s="73"/>
      <x:c r="I30" s="70" t="s">
        <x:v>98</x:v>
      </x:c>
      <x:c r="J30" s="296">
        <x:v>8032</x:v>
      </x:c>
      <x:c r="K30" s="83"/>
    </x:row>
    <x:row r="31" spans="1:11" s="63" customFormat="1" ht="21.75" customHeight="1" x14ac:dyDescent="0.2">
      <x:c r="A31" s="88"/>
      <x:c r="B31" s="89" t="s">
        <x:v>224</x:v>
      </x:c>
      <x:c r="C31" s="423" t="str">
        <x:f>IF(MEDINTAR=0,"Not applicable",MEDINTAR_ISOV)</x:f>
        <x:v>Not applicable</x:v>
      </x:c>
      <x:c r="D31" s="423" t="str">
        <x:f>IF(MEDINTAR=0,"Not applicable",MEDINTAR_ISOV)</x:f>
        <x:v>Not applicable</x:v>
      </x:c>
      <x:c r="E31" s="73"/>
      <x:c r="I31" s="70" t="s">
        <x:v>197</x:v>
      </x:c>
      <x:c r="J31" s="296">
        <x:v>456</x:v>
      </x:c>
      <x:c r="K31" s="83"/>
    </x:row>
    <x:row r="32" spans="1:11" s="63" customFormat="1" ht="18.95" customHeight="1" x14ac:dyDescent="0.2">
      <x:c r="A32" s="90" t="s">
        <x:v>319</x:v>
      </x:c>
      <x:c r="B32" s="87"/>
      <x:c r="C32" s="81" t="str">
        <x:f>IF(DENINTAR=0,"Not applicable",DENINTAR)</x:f>
        <x:v>Not applicable</x:v>
      </x:c>
      <x:c r="D32" s="81" t="str">
        <x:f>IF(DENINTAR=0,"Not applicable",DENINTAR)</x:f>
        <x:v>Not applicable</x:v>
      </x:c>
      <x:c r="E32" s="73"/>
      <x:c r="I32" s="70" t="s">
        <x:v>99</x:v>
      </x:c>
      <x:c r="J32" s="296">
        <x:v>933</x:v>
      </x:c>
      <x:c r="K32" s="83"/>
    </x:row>
    <x:row r="33" spans="1:11" s="63" customFormat="1" ht="21.75" customHeight="1" thickBot="1" x14ac:dyDescent="0.25">
      <x:c r="A33" s="91"/>
      <x:c r="B33" s="92" t="s">
        <x:v>224</x:v>
      </x:c>
      <x:c r="C33" s="93" t="str">
        <x:f>IF(DENINTAR=0,"Not applicable",DENINTAR_ISOV)</x:f>
        <x:v>Not applicable</x:v>
      </x:c>
      <x:c r="D33" s="93" t="str">
        <x:f>IF(DENINTAR=0,"Not applicable",DENINTAR_ISOV)</x:f>
        <x:v>Not applicable</x:v>
      </x:c>
      <x:c r="E33" s="73"/>
      <x:c r="I33" s="70" t="s">
        <x:v>198</x:v>
      </x:c>
      <x:c r="J33" s="296">
        <x:v>43</x:v>
      </x:c>
      <x:c r="K33" s="83"/>
    </x:row>
    <x:row r="34" spans="1:11" s="63" customFormat="1" ht="21.75" customHeight="1" x14ac:dyDescent="0.2">
      <x:c r="A34" s="420"/>
      <x:c r="B34" s="421"/>
      <x:c r="C34" s="422"/>
      <x:c r="D34" s="401"/>
      <x:c r="E34" s="73"/>
      <x:c r="I34" s="70"/>
      <x:c r="J34" s="296"/>
      <x:c r="K34" s="83"/>
    </x:row>
    <x:row r="35" spans="1:11" hidden="1" x14ac:dyDescent="0.2">
      <x:c r="C35" s="94" t="s">
        <x:v>96</x:v>
      </x:c>
      <x:c r="D35" s="94" t="s">
        <x:v>293</x:v>
      </x:c>
      <x:c r="E35" s="95"/>
      <x:c r="I35" s="63"/>
    </x:row>
    <x:row r="36" spans="1:11" hidden="1" x14ac:dyDescent="0.2">
      <x:c r="D36" s="403"/>
      <x:c r="I36" s="63"/>
    </x:row>
    <x:row r="37" spans="1:11" ht="15" customHeight="1" x14ac:dyDescent="0.2">
      <x:c r="B37" s="63"/>
      <x:c r="C37" s="69"/>
      <x:c r="D37" s="69"/>
      <x:c r="E37" s="69"/>
      <x:c r="F37" s="63"/>
      <x:c r="I37" s="63"/>
    </x:row>
    <x:row r="38" spans="1:11" x14ac:dyDescent="0.2">
      <x:c r="B38" s="63"/>
      <x:c r="C38" s="69"/>
      <x:c r="D38" s="69"/>
      <x:c r="E38" s="69"/>
      <x:c r="F38" s="63"/>
      <x:c r="I38" s="63"/>
    </x:row>
    <x:row r="39" spans="1:11" x14ac:dyDescent="0.2">
      <x:c r="I39" s="63"/>
    </x:row>
    <x:row r="40" spans="1:11" x14ac:dyDescent="0.2">
      <x:c r="I40" s="63"/>
    </x:row>
    <x:row r="41" spans="1:11" x14ac:dyDescent="0.2">
      <x:c r="I41" s="63"/>
    </x:row>
  </x:sheetData>
  <x:mergeCells count="1">
    <x:mergeCell ref="A26:C28"/>
  </x:mergeCells>
  <x:conditionalFormatting sqref="C7 C8:D16 C18:D25">
    <x:cfRule type="cellIs" dxfId="37" priority="7" operator="equal">
      <x:formula>0</x:formula>
    </x:cfRule>
  </x:conditionalFormatting>
  <x:conditionalFormatting sqref="D7">
    <x:cfRule type="cellIs" dxfId="36" priority="5" operator="equal">
      <x:formula>0</x:formula>
    </x:cfRule>
  </x:conditionalFormatting>
  <x:conditionalFormatting sqref="C30:C34">
    <x:cfRule type="cellIs" dxfId="35" priority="4" operator="equal">
      <x:formula>"Not applicable"</x:formula>
    </x:cfRule>
  </x:conditionalFormatting>
  <x:conditionalFormatting sqref="D34">
    <x:cfRule type="cellIs" dxfId="34" priority="3" operator="equal">
      <x:formula>"Not applicable"</x:formula>
    </x:cfRule>
  </x:conditionalFormatting>
  <x:conditionalFormatting sqref="D30:D33">
    <x:cfRule type="cellIs" dxfId="33" priority="1" operator="equal">
      <x:formula>"Not applicable"</x:formula>
    </x:cfRule>
  </x:conditionalFormatting>
  <x:hyperlinks>
    <x:hyperlink ref="B18" location="SP_FT" display="Premium to support successful student outcomes: full-time" xr:uid="{00000000-0004-0000-0100-000000000000}"/>
    <x:hyperlink ref="B19" location="SP_PT" display="Premium to support successful student outcomes: part-time" xr:uid="{00000000-0004-0000-0100-000001000000}"/>
    <x:hyperlink ref="B10" location="ERAS_TA" display="Erasmus+ and overseas study programmes" xr:uid="{00000000-0004-0000-0100-000003000000}"/>
    <x:hyperlink ref="B8" location="HEALTH_TA" display="Nursing and allied health supplement" xr:uid="{00000000-0004-0000-0100-000004000000}"/>
    <x:hyperlink ref="B11" location="PGTS_TA" display="Postgraduate taught supplement" xr:uid="{00000000-0004-0000-0100-000005000000}"/>
    <x:hyperlink ref="B12" location="INT_TA" display="Intensive postgraduate provision" xr:uid="{00000000-0004-0000-0100-000006000000}"/>
    <x:hyperlink ref="B13" location="ACCL_TA" display="Accelerated full-time undergraduate provision" xr:uid="{00000000-0004-0000-0100-000007000000}"/>
    <x:hyperlink ref="B7" location="HIGHCOST" display="High-cost subject funding" xr:uid="{00000000-0004-0000-0100-000009000000}"/>
    <x:hyperlink ref="B20" location="DISABLED" display="Disabled students' premium" xr:uid="{00000000-0004-0000-0100-000002000000}"/>
    <x:hyperlink ref="B21" location="Funding_hardship" display="Funding to address student hardship" xr:uid="{7D1FD056-6A8D-4583-8170-BAD6189031D1}"/>
    <x:hyperlink ref="B22" location="Mental_health" display="Premium for student transitions and mental health" xr:uid="{23BED370-A980-4DDE-A78C-858C103861A4}"/>
  </x:hyperlinks>
  <x:pageMargins left="0.70866141732283472" right="0.70866141732283472" top="0.74803149606299213" bottom="0.74803149606299213" header="0.31496062992125984" footer="0.31496062992125984"/>
  <x:pageSetup paperSize="9" scale="62" orientation="landscape" r:id="rId1"/>
  <x:headerFooter>
    <x:oddHeader>&amp;CPage &amp;P&amp;R&amp;F</x:oddHeader>
  </x:headerFooter>
  <x:ignoredErrors>
    <x:ignoredError sqref="A1 A3"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6" tint="0.39997558519241921"/>
    <x:pageSetUpPr fitToPage="1"/>
  </x:sheetPr>
  <x:dimension ref="A1:O70"/>
  <x:sheetViews>
    <x:sheetView showGridLines="0" zoomScaleNormal="100" workbookViewId="0">
      <x:pane xSplit="3" ySplit="4" topLeftCell="D5" activePane="bottomRight" state="frozen"/>
      <x:selection sqref="A1:E1"/>
      <x:selection pane="topRight" sqref="A1:E1"/>
      <x:selection pane="bottomLeft" sqref="A1:E1"/>
      <x:selection pane="bottomRight"/>
    </x:sheetView>
  </x:sheetViews>
  <x:sheetFormatPr defaultColWidth="9.140625" defaultRowHeight="13.5" x14ac:dyDescent="0.2"/>
  <x:cols>
    <x:col min="1" max="1" width="11.42578125" style="55" customWidth="1"/>
    <x:col min="2" max="2" width="16.28515625" style="55" customWidth="1"/>
    <x:col min="3" max="3" width="17.85546875" style="55" customWidth="1"/>
    <x:col min="4" max="7" width="13.7109375" style="55" customWidth="1"/>
    <x:col min="8" max="8" width="9.28515625" style="55" customWidth="1"/>
    <x:col min="9" max="9" width="9.140625" style="55"/>
    <x:col min="10" max="10" width="11.140625" style="55" hidden="1" customWidth="1"/>
    <x:col min="11" max="11" width="15" style="55" hidden="1" customWidth="1"/>
    <x:col min="12" max="12" width="10.42578125" style="55" hidden="1" customWidth="1"/>
    <x:col min="13" max="14" width="9.140625" style="55" customWidth="1"/>
    <x:col min="15" max="15" width="9.140625" style="55" hidden="1" customWidth="1"/>
    <x:col min="16" max="16" width="9.140625" style="55" customWidth="1"/>
    <x:col min="17" max="16384" width="9.140625" style="55"/>
  </x:cols>
  <x:sheetData>
    <x:row r="1" spans="1:15" ht="15.75" customHeight="1" x14ac:dyDescent="0.25">
      <x:c r="A1" s="558" t="str">
        <x:f>'A Summary'!I19</x:f>
        <x:v xml:space="preserve">Provider </x:v>
      </x:c>
      <x:c r="B1" s="558"/>
      <x:c r="C1" s="558"/>
      <x:c r="D1" s="558"/>
      <x:c r="E1" s="558"/>
      <x:c r="F1" s="558"/>
      <x:c r="G1" s="96"/>
    </x:row>
    <x:row r="2" spans="1:15" ht="15" customHeight="1" x14ac:dyDescent="0.2">
      <x:c r="B2" s="56"/>
      <x:c r="C2" s="56"/>
      <x:c r="G2" s="96"/>
    </x:row>
    <x:row r="3" spans="1:15" ht="22.7" customHeight="1" thickBot="1" x14ac:dyDescent="0.25">
      <x:c r="A3" s="97" t="s">
        <x:v>301</x:v>
      </x:c>
    </x:row>
    <x:row r="4" spans="1:15" s="99" customFormat="1" ht="93.75" customHeight="1" x14ac:dyDescent="0.2">
      <x:c r="A4" s="341" t="s">
        <x:v>13</x:v>
      </x:c>
      <x:c r="B4" s="341" t="s">
        <x:v>0</x:v>
      </x:c>
      <x:c r="C4" s="160" t="s">
        <x:v>5</x:v>
      </x:c>
      <x:c r="D4" s="342" t="s">
        <x:v>267</x:v>
      </x:c>
      <x:c r="E4" s="339" t="s">
        <x:v>385</x:v>
      </x:c>
      <x:c r="F4" s="339" t="s">
        <x:v>302</x:v>
      </x:c>
      <x:c r="G4" s="339" t="s">
        <x:v>249</x:v>
      </x:c>
      <x:c r="J4" s="67" t="s">
        <x:v>27</x:v>
      </x:c>
      <x:c r="K4" s="67" t="s">
        <x:v>28</x:v>
      </x:c>
      <x:c r="L4" s="67" t="s">
        <x:v>29</x:v>
      </x:c>
    </x:row>
    <x:row r="5" spans="1:15" x14ac:dyDescent="0.2">
      <x:c r="A5" s="100" t="s">
        <x:v>7</x:v>
      </x:c>
      <x:c r="B5" s="100" t="s">
        <x:v>250</x:v>
      </x:c>
      <x:c r="C5" s="84" t="s">
        <x:v>6</x:v>
      </x:c>
      <x:c r="D5" s="101">
        <x:v>25264.990</x:v>
      </x:c>
      <x:c r="E5" s="102">
        <x:v>1607.87</x:v>
      </x:c>
      <x:c r="F5" s="102">
        <x:v>26872.86</x:v>
      </x:c>
      <x:c r="G5" s="103">
        <x:v>271415886</x:v>
      </x:c>
      <x:c r="J5" s="104" t="s">
        <x:v>7</x:v>
      </x:c>
      <x:c r="K5" s="104" t="s">
        <x:v>2</x:v>
      </x:c>
      <x:c r="L5" s="104" t="s">
        <x:v>6</x:v>
      </x:c>
      <x:c r="M5" s="105"/>
      <x:c r="O5" s="56"/>
    </x:row>
    <x:row r="6" spans="1:15" x14ac:dyDescent="0.2">
      <x:c r="A6" s="85"/>
      <x:c r="B6" s="85"/>
      <x:c r="C6" s="84" t="str">
        <x:f>$O$18</x:f>
        <x:v>PGT (Masters' loan)</x:v>
      </x:c>
      <x:c r="D6" s="106">
        <x:v>1345.250</x:v>
      </x:c>
      <x:c r="E6" s="107">
        <x:v>0.59</x:v>
      </x:c>
      <x:c r="F6" s="107">
        <x:v>1345.84</x:v>
      </x:c>
      <x:c r="G6" s="108">
        <x:v>13592984</x:v>
      </x:c>
      <x:c r="J6" s="104" t="s">
        <x:v>7</x:v>
      </x:c>
      <x:c r="K6" s="104" t="s">
        <x:v>2</x:v>
      </x:c>
      <x:c r="L6" s="104" t="s">
        <x:v>89</x:v>
      </x:c>
      <x:c r="M6" s="105"/>
    </x:row>
    <x:row r="7" spans="1:15" x14ac:dyDescent="0.2">
      <x:c r="A7" s="85"/>
      <x:c r="B7" s="109"/>
      <x:c r="C7" s="110" t="str">
        <x:f>$O$19</x:f>
        <x:v>PGT (Other)</x:v>
      </x:c>
      <x:c r="D7" s="111">
        <x:v>185.010</x:v>
      </x:c>
      <x:c r="E7" s="112">
        <x:v>0</x:v>
      </x:c>
      <x:c r="F7" s="112">
        <x:v>185.01</x:v>
      </x:c>
      <x:c r="G7" s="113">
        <x:v>1868601</x:v>
      </x:c>
      <x:c r="J7" s="104" t="s">
        <x:v>7</x:v>
      </x:c>
      <x:c r="K7" s="104" t="s">
        <x:v>2</x:v>
      </x:c>
      <x:c r="L7" s="104" t="s">
        <x:v>90</x:v>
      </x:c>
      <x:c r="M7" s="105"/>
    </x:row>
    <x:row r="8" spans="1:15" x14ac:dyDescent="0.2">
      <x:c r="A8" s="85"/>
      <x:c r="B8" s="114" t="s">
        <x:v>254</x:v>
      </x:c>
      <x:c r="C8" s="115" t="s">
        <x:v>6</x:v>
      </x:c>
      <x:c r="D8" s="116">
        <x:v>27.840</x:v>
      </x:c>
      <x:c r="E8" s="117">
        <x:v>0</x:v>
      </x:c>
      <x:c r="F8" s="117">
        <x:v>27.84</x:v>
      </x:c>
      <x:c r="G8" s="118">
        <x:v>281184</x:v>
      </x:c>
      <x:c r="J8" s="104" t="s">
        <x:v>7</x:v>
      </x:c>
      <x:c r="K8" s="104" t="s">
        <x:v>1</x:v>
      </x:c>
      <x:c r="L8" s="104" t="s">
        <x:v>6</x:v>
      </x:c>
      <x:c r="M8" s="105"/>
    </x:row>
    <x:row r="9" spans="1:15" x14ac:dyDescent="0.2">
      <x:c r="A9" s="85"/>
      <x:c r="B9" s="85"/>
      <x:c r="C9" s="84" t="str">
        <x:f>$O$18</x:f>
        <x:v>PGT (Masters' loan)</x:v>
      </x:c>
      <x:c r="D9" s="106">
        <x:v>292.540</x:v>
      </x:c>
      <x:c r="E9" s="107">
        <x:v>0.45</x:v>
      </x:c>
      <x:c r="F9" s="107">
        <x:v>292.99</x:v>
      </x:c>
      <x:c r="G9" s="108">
        <x:v>2959199</x:v>
      </x:c>
      <x:c r="J9" s="104" t="s">
        <x:v>7</x:v>
      </x:c>
      <x:c r="K9" s="104" t="s">
        <x:v>1</x:v>
      </x:c>
      <x:c r="L9" s="104" t="s">
        <x:v>89</x:v>
      </x:c>
      <x:c r="M9" s="105"/>
    </x:row>
    <x:row r="10" spans="1:15" x14ac:dyDescent="0.2">
      <x:c r="A10" s="119"/>
      <x:c r="B10" s="119"/>
      <x:c r="C10" s="120" t="str">
        <x:f>$O$19</x:f>
        <x:v>PGT (Other)</x:v>
      </x:c>
      <x:c r="D10" s="121">
        <x:v>166.960</x:v>
      </x:c>
      <x:c r="E10" s="122">
        <x:v>0.77</x:v>
      </x:c>
      <x:c r="F10" s="122">
        <x:v>167.73</x:v>
      </x:c>
      <x:c r="G10" s="123">
        <x:v>1694073</x:v>
      </x:c>
      <x:c r="J10" s="104" t="s">
        <x:v>7</x:v>
      </x:c>
      <x:c r="K10" s="104" t="s">
        <x:v>1</x:v>
      </x:c>
      <x:c r="L10" s="104" t="s">
        <x:v>90</x:v>
      </x:c>
      <x:c r="M10" s="105"/>
    </x:row>
    <x:row r="11" spans="1:15" x14ac:dyDescent="0.2">
      <x:c r="A11" s="100" t="s">
        <x:v>8</x:v>
      </x:c>
      <x:c r="B11" s="100" t="s">
        <x:v>250</x:v>
      </x:c>
      <x:c r="C11" s="84" t="s">
        <x:v>6</x:v>
      </x:c>
      <x:c r="D11" s="124">
        <x:v>237285.000</x:v>
      </x:c>
      <x:c r="E11" s="125">
        <x:v>1231.58</x:v>
      </x:c>
      <x:c r="F11" s="125">
        <x:v>238516.58</x:v>
      </x:c>
      <x:c r="G11" s="126">
        <x:v>361352631</x:v>
      </x:c>
      <x:c r="J11" s="104" t="s">
        <x:v>8</x:v>
      </x:c>
      <x:c r="K11" s="104" t="s">
        <x:v>2</x:v>
      </x:c>
      <x:c r="L11" s="104" t="s">
        <x:v>6</x:v>
      </x:c>
      <x:c r="M11" s="105"/>
    </x:row>
    <x:row r="12" spans="1:15" x14ac:dyDescent="0.2">
      <x:c r="A12" s="85"/>
      <x:c r="B12" s="85"/>
      <x:c r="C12" s="84" t="str">
        <x:f>$O$17</x:f>
        <x:v>PGT (UG fee)</x:v>
      </x:c>
      <x:c r="D12" s="106">
        <x:v>2892.790</x:v>
      </x:c>
      <x:c r="E12" s="107">
        <x:v>6.17</x:v>
      </x:c>
      <x:c r="F12" s="107">
        <x:v>2898.96</x:v>
      </x:c>
      <x:c r="G12" s="108">
        <x:v>4391925</x:v>
      </x:c>
      <x:c r="J12" s="104" t="s">
        <x:v>8</x:v>
      </x:c>
      <x:c r="K12" s="104" t="s">
        <x:v>2</x:v>
      </x:c>
      <x:c r="L12" s="104" t="s">
        <x:v>31</x:v>
      </x:c>
    </x:row>
    <x:row r="13" spans="1:15" x14ac:dyDescent="0.2">
      <x:c r="A13" s="85"/>
      <x:c r="B13" s="85"/>
      <x:c r="C13" s="84" t="str">
        <x:f>$O$18</x:f>
        <x:v>PGT (Masters' loan)</x:v>
      </x:c>
      <x:c r="D13" s="106">
        <x:v>11175.710</x:v>
      </x:c>
      <x:c r="E13" s="107">
        <x:v>22.65</x:v>
      </x:c>
      <x:c r="F13" s="107">
        <x:v>11198.36</x:v>
      </x:c>
      <x:c r="G13" s="108">
        <x:v>16965519</x:v>
      </x:c>
      <x:c r="J13" s="104" t="s">
        <x:v>8</x:v>
      </x:c>
      <x:c r="K13" s="104" t="s">
        <x:v>2</x:v>
      </x:c>
      <x:c r="L13" s="104" t="s">
        <x:v>89</x:v>
      </x:c>
    </x:row>
    <x:row r="14" spans="1:15" x14ac:dyDescent="0.2">
      <x:c r="A14" s="85"/>
      <x:c r="B14" s="109"/>
      <x:c r="C14" s="110" t="str">
        <x:f>$O$19</x:f>
        <x:v>PGT (Other)</x:v>
      </x:c>
      <x:c r="D14" s="111">
        <x:v>398.130</x:v>
      </x:c>
      <x:c r="E14" s="112">
        <x:v>1.86</x:v>
      </x:c>
      <x:c r="F14" s="112">
        <x:v>399.99</x:v>
      </x:c>
      <x:c r="G14" s="113">
        <x:v>605986</x:v>
      </x:c>
      <x:c r="J14" s="104" t="s">
        <x:v>8</x:v>
      </x:c>
      <x:c r="K14" s="104" t="s">
        <x:v>2</x:v>
      </x:c>
      <x:c r="L14" s="104" t="s">
        <x:v>90</x:v>
      </x:c>
    </x:row>
    <x:row r="15" spans="1:15" x14ac:dyDescent="0.2">
      <x:c r="A15" s="85"/>
      <x:c r="B15" s="114" t="s">
        <x:v>254</x:v>
      </x:c>
      <x:c r="C15" s="115" t="s">
        <x:v>6</x:v>
      </x:c>
      <x:c r="D15" s="116">
        <x:v>15747.080</x:v>
      </x:c>
      <x:c r="E15" s="117">
        <x:v>9.66</x:v>
      </x:c>
      <x:c r="F15" s="117">
        <x:v>15756.74</x:v>
      </x:c>
      <x:c r="G15" s="118">
        <x:v>23871480</x:v>
      </x:c>
      <x:c r="J15" s="104" t="s">
        <x:v>8</x:v>
      </x:c>
      <x:c r="K15" s="104" t="s">
        <x:v>1</x:v>
      </x:c>
      <x:c r="L15" s="104" t="s">
        <x:v>6</x:v>
      </x:c>
    </x:row>
    <x:row r="16" spans="1:15" x14ac:dyDescent="0.2">
      <x:c r="A16" s="85"/>
      <x:c r="B16" s="85"/>
      <x:c r="C16" s="84" t="str">
        <x:f>$O$17</x:f>
        <x:v>PGT (UG fee)</x:v>
      </x:c>
      <x:c r="D16" s="106">
        <x:v>22.850</x:v>
      </x:c>
      <x:c r="E16" s="107">
        <x:v>0.12</x:v>
      </x:c>
      <x:c r="F16" s="107">
        <x:v>22.97</x:v>
      </x:c>
      <x:c r="G16" s="108">
        <x:v>34801</x:v>
      </x:c>
      <x:c r="J16" s="104" t="s">
        <x:v>8</x:v>
      </x:c>
      <x:c r="K16" s="104" t="s">
        <x:v>1</x:v>
      </x:c>
      <x:c r="L16" s="104" t="s">
        <x:v>31</x:v>
      </x:c>
      <x:c r="O16" s="56" t="s">
        <x:v>110</x:v>
      </x:c>
    </x:row>
    <x:row r="17" spans="1:15" x14ac:dyDescent="0.2">
      <x:c r="A17" s="85"/>
      <x:c r="B17" s="85"/>
      <x:c r="C17" s="84" t="str">
        <x:f>$O$18</x:f>
        <x:v>PGT (Masters' loan)</x:v>
      </x:c>
      <x:c r="D17" s="106">
        <x:v>2687.800</x:v>
      </x:c>
      <x:c r="E17" s="107">
        <x:v>4.57</x:v>
      </x:c>
      <x:c r="F17" s="107">
        <x:v>2692.37</x:v>
      </x:c>
      <x:c r="G17" s="108">
        <x:v>4078946</x:v>
      </x:c>
      <x:c r="J17" s="104" t="s">
        <x:v>8</x:v>
      </x:c>
      <x:c r="K17" s="104" t="s">
        <x:v>1</x:v>
      </x:c>
      <x:c r="L17" s="104" t="s">
        <x:v>89</x:v>
      </x:c>
      <x:c r="O17" s="55" t="s">
        <x:v>264</x:v>
      </x:c>
    </x:row>
    <x:row r="18" spans="1:15" x14ac:dyDescent="0.2">
      <x:c r="A18" s="119"/>
      <x:c r="B18" s="119"/>
      <x:c r="C18" s="120" t="str">
        <x:f>$O$19</x:f>
        <x:v>PGT (Other)</x:v>
      </x:c>
      <x:c r="D18" s="121">
        <x:v>2189.760</x:v>
      </x:c>
      <x:c r="E18" s="122">
        <x:v>3.72</x:v>
      </x:c>
      <x:c r="F18" s="122">
        <x:v>2193.48</x:v>
      </x:c>
      <x:c r="G18" s="123">
        <x:v>3323125</x:v>
      </x:c>
      <x:c r="J18" s="104" t="s">
        <x:v>8</x:v>
      </x:c>
      <x:c r="K18" s="104" t="s">
        <x:v>1</x:v>
      </x:c>
      <x:c r="L18" s="104" t="s">
        <x:v>90</x:v>
      </x:c>
      <x:c r="O18" s="55" t="s">
        <x:v>268</x:v>
      </x:c>
    </x:row>
    <x:row r="19" spans="1:15" x14ac:dyDescent="0.2">
      <x:c r="A19" s="100" t="s">
        <x:v>314</x:v>
      </x:c>
      <x:c r="B19" s="100" t="s">
        <x:v>250</x:v>
      </x:c>
      <x:c r="C19" s="84" t="s">
        <x:v>6</x:v>
      </x:c>
      <x:c r="D19" s="124">
        <x:v>106175.920</x:v>
      </x:c>
      <x:c r="E19" s="125">
        <x:v>158.46</x:v>
      </x:c>
      <x:c r="F19" s="125">
        <x:v>106334.38</x:v>
      </x:c>
      <x:c r="G19" s="126">
        <x:v>26849438</x:v>
      </x:c>
      <x:c r="H19" s="63"/>
      <x:c r="I19" s="63"/>
      <x:c r="J19" s="104" t="s">
        <x:v>315</x:v>
      </x:c>
      <x:c r="K19" s="104" t="s">
        <x:v>2</x:v>
      </x:c>
      <x:c r="L19" s="104" t="s">
        <x:v>6</x:v>
      </x:c>
      <x:c r="O19" s="55" t="s">
        <x:v>269</x:v>
      </x:c>
    </x:row>
    <x:row r="20" spans="1:15" x14ac:dyDescent="0.2">
      <x:c r="A20" s="85"/>
      <x:c r="B20" s="85"/>
      <x:c r="C20" s="84" t="str">
        <x:f>$O$17</x:f>
        <x:v>PGT (UG fee)</x:v>
      </x:c>
      <x:c r="D20" s="106">
        <x:v>2943.470</x:v>
      </x:c>
      <x:c r="E20" s="107">
        <x:v>0.85</x:v>
      </x:c>
      <x:c r="F20" s="107">
        <x:v>2944.32</x:v>
      </x:c>
      <x:c r="G20" s="108">
        <x:v>743448</x:v>
      </x:c>
      <x:c r="H20" s="63"/>
      <x:c r="I20" s="63"/>
      <x:c r="J20" s="104" t="s">
        <x:v>315</x:v>
      </x:c>
      <x:c r="K20" s="104" t="s">
        <x:v>2</x:v>
      </x:c>
      <x:c r="L20" s="104" t="s">
        <x:v>31</x:v>
      </x:c>
    </x:row>
    <x:row r="21" spans="1:15" x14ac:dyDescent="0.2">
      <x:c r="A21" s="85"/>
      <x:c r="B21" s="85"/>
      <x:c r="C21" s="84" t="str">
        <x:f>$O$18</x:f>
        <x:v>PGT (Masters' loan)</x:v>
      </x:c>
      <x:c r="D21" s="106">
        <x:v>4134.320</x:v>
      </x:c>
      <x:c r="E21" s="107">
        <x:v>5.77</x:v>
      </x:c>
      <x:c r="F21" s="107">
        <x:v>4140.09</x:v>
      </x:c>
      <x:c r="G21" s="108">
        <x:v>1045376</x:v>
      </x:c>
      <x:c r="H21" s="63"/>
      <x:c r="I21" s="63"/>
      <x:c r="J21" s="104" t="s">
        <x:v>315</x:v>
      </x:c>
      <x:c r="K21" s="104" t="s">
        <x:v>2</x:v>
      </x:c>
      <x:c r="L21" s="104" t="s">
        <x:v>89</x:v>
      </x:c>
    </x:row>
    <x:row r="22" spans="1:15" x14ac:dyDescent="0.2">
      <x:c r="A22" s="85"/>
      <x:c r="B22" s="109"/>
      <x:c r="C22" s="110" t="str">
        <x:f>$O$19</x:f>
        <x:v>PGT (Other)</x:v>
      </x:c>
      <x:c r="D22" s="111">
        <x:v>54.770</x:v>
      </x:c>
      <x:c r="E22" s="112">
        <x:v>0</x:v>
      </x:c>
      <x:c r="F22" s="112">
        <x:v>54.77</x:v>
      </x:c>
      <x:c r="G22" s="113">
        <x:v>13831</x:v>
      </x:c>
      <x:c r="H22" s="63"/>
      <x:c r="I22" s="63"/>
      <x:c r="J22" s="104" t="s">
        <x:v>315</x:v>
      </x:c>
      <x:c r="K22" s="104" t="s">
        <x:v>2</x:v>
      </x:c>
      <x:c r="L22" s="104" t="s">
        <x:v>90</x:v>
      </x:c>
    </x:row>
    <x:row r="23" spans="1:15" x14ac:dyDescent="0.2">
      <x:c r="A23" s="85"/>
      <x:c r="B23" s="114" t="s">
        <x:v>254</x:v>
      </x:c>
      <x:c r="C23" s="115" t="s">
        <x:v>6</x:v>
      </x:c>
      <x:c r="D23" s="116">
        <x:v>5004.380</x:v>
      </x:c>
      <x:c r="E23" s="117">
        <x:v>5.32</x:v>
      </x:c>
      <x:c r="F23" s="117">
        <x:v>5009.7</x:v>
      </x:c>
      <x:c r="G23" s="118">
        <x:v>1264949</x:v>
      </x:c>
      <x:c r="H23" s="63"/>
      <x:c r="I23" s="63"/>
      <x:c r="J23" s="104" t="s">
        <x:v>315</x:v>
      </x:c>
      <x:c r="K23" s="104" t="s">
        <x:v>1</x:v>
      </x:c>
      <x:c r="L23" s="104" t="s">
        <x:v>6</x:v>
      </x:c>
    </x:row>
    <x:row r="24" spans="1:15" x14ac:dyDescent="0.2">
      <x:c r="A24" s="85"/>
      <x:c r="B24" s="85"/>
      <x:c r="C24" s="84" t="str">
        <x:f>$O$17</x:f>
        <x:v>PGT (UG fee)</x:v>
      </x:c>
      <x:c r="D24" s="106">
        <x:v>52.990</x:v>
      </x:c>
      <x:c r="E24" s="107">
        <x:v>0</x:v>
      </x:c>
      <x:c r="F24" s="107">
        <x:v>52.99</x:v>
      </x:c>
      <x:c r="G24" s="108">
        <x:v>13379</x:v>
      </x:c>
      <x:c r="H24" s="63"/>
      <x:c r="I24" s="63"/>
      <x:c r="J24" s="104" t="s">
        <x:v>315</x:v>
      </x:c>
      <x:c r="K24" s="104" t="s">
        <x:v>1</x:v>
      </x:c>
      <x:c r="L24" s="104" t="s">
        <x:v>31</x:v>
      </x:c>
    </x:row>
    <x:row r="25" spans="1:15" x14ac:dyDescent="0.2">
      <x:c r="A25" s="85"/>
      <x:c r="B25" s="85"/>
      <x:c r="C25" s="84" t="str">
        <x:f>$O$18</x:f>
        <x:v>PGT (Masters' loan)</x:v>
      </x:c>
      <x:c r="D25" s="106">
        <x:v>1005.510</x:v>
      </x:c>
      <x:c r="E25" s="107">
        <x:v>0.87</x:v>
      </x:c>
      <x:c r="F25" s="107">
        <x:v>1006.38</x:v>
      </x:c>
      <x:c r="G25" s="108">
        <x:v>254110</x:v>
      </x:c>
      <x:c r="H25" s="63"/>
      <x:c r="I25" s="63"/>
      <x:c r="J25" s="104" t="s">
        <x:v>315</x:v>
      </x:c>
      <x:c r="K25" s="104" t="s">
        <x:v>1</x:v>
      </x:c>
      <x:c r="L25" s="104" t="s">
        <x:v>89</x:v>
      </x:c>
    </x:row>
    <x:row r="26" spans="1:15" x14ac:dyDescent="0.2">
      <x:c r="A26" s="119"/>
      <x:c r="B26" s="119"/>
      <x:c r="C26" s="120" t="str">
        <x:f>$O$19</x:f>
        <x:v>PGT (Other)</x:v>
      </x:c>
      <x:c r="D26" s="121">
        <x:v>265.930</x:v>
      </x:c>
      <x:c r="E26" s="122">
        <x:v>0.41</x:v>
      </x:c>
      <x:c r="F26" s="122">
        <x:v>266.34</x:v>
      </x:c>
      <x:c r="G26" s="123">
        <x:v>67249</x:v>
      </x:c>
      <x:c r="H26" s="63"/>
      <x:c r="I26" s="63"/>
      <x:c r="J26" s="104" t="s">
        <x:v>315</x:v>
      </x:c>
      <x:c r="K26" s="104" t="s">
        <x:v>1</x:v>
      </x:c>
      <x:c r="L26" s="104" t="s">
        <x:v>90</x:v>
      </x:c>
    </x:row>
    <x:row r="27" spans="1:15" x14ac:dyDescent="0.2">
      <x:c r="A27" s="100" t="s">
        <x:v>317</x:v>
      </x:c>
      <x:c r="B27" s="100" t="s">
        <x:v>250</x:v>
      </x:c>
      <x:c r="C27" s="84" t="s">
        <x:v>6</x:v>
      </x:c>
      <x:c r="D27" s="124">
        <x:v>137298.250</x:v>
      </x:c>
      <x:c r="E27" s="125">
        <x:v>445.27</x:v>
      </x:c>
      <x:c r="F27" s="125">
        <x:v>137743.52</x:v>
      </x:c>
      <x:c r="G27" s="126">
        <x:v>16735850</x:v>
      </x:c>
      <x:c r="H27" s="63"/>
      <x:c r="I27" s="63"/>
      <x:c r="J27" s="104" t="s">
        <x:v>316</x:v>
      </x:c>
      <x:c r="K27" s="104" t="s">
        <x:v>2</x:v>
      </x:c>
      <x:c r="L27" s="104" t="s">
        <x:v>6</x:v>
      </x:c>
    </x:row>
    <x:row r="28" spans="1:15" x14ac:dyDescent="0.2">
      <x:c r="A28" s="85"/>
      <x:c r="B28" s="85"/>
      <x:c r="C28" s="84" t="str">
        <x:f>$O$17</x:f>
        <x:v>PGT (UG fee)</x:v>
      </x:c>
      <x:c r="D28" s="106">
        <x:v>23.120</x:v>
      </x:c>
      <x:c r="E28" s="107">
        <x:v>0</x:v>
      </x:c>
      <x:c r="F28" s="107">
        <x:v>23.12</x:v>
      </x:c>
      <x:c r="G28" s="108">
        <x:v>2808</x:v>
      </x:c>
      <x:c r="H28" s="63"/>
      <x:c r="I28" s="63"/>
      <x:c r="J28" s="104" t="s">
        <x:v>316</x:v>
      </x:c>
      <x:c r="K28" s="104" t="s">
        <x:v>2</x:v>
      </x:c>
      <x:c r="L28" s="104" t="s">
        <x:v>31</x:v>
      </x:c>
    </x:row>
    <x:row r="29" spans="1:15" x14ac:dyDescent="0.2">
      <x:c r="A29" s="85"/>
      <x:c r="B29" s="85"/>
      <x:c r="C29" s="84" t="str">
        <x:f>$O$18</x:f>
        <x:v>PGT (Masters' loan)</x:v>
      </x:c>
      <x:c r="D29" s="106">
        <x:v>8821.720</x:v>
      </x:c>
      <x:c r="E29" s="107">
        <x:v>8.64</x:v>
      </x:c>
      <x:c r="F29" s="107">
        <x:v>8830.36</x:v>
      </x:c>
      <x:c r="G29" s="108">
        <x:v>1072894</x:v>
      </x:c>
      <x:c r="H29" s="63"/>
      <x:c r="I29" s="63"/>
      <x:c r="J29" s="104" t="s">
        <x:v>316</x:v>
      </x:c>
      <x:c r="K29" s="104" t="s">
        <x:v>2</x:v>
      </x:c>
      <x:c r="L29" s="104" t="s">
        <x:v>89</x:v>
      </x:c>
    </x:row>
    <x:row r="30" spans="1:15" x14ac:dyDescent="0.2">
      <x:c r="A30" s="85"/>
      <x:c r="B30" s="109"/>
      <x:c r="C30" s="110" t="str">
        <x:f>$O$19</x:f>
        <x:v>PGT (Other)</x:v>
      </x:c>
      <x:c r="D30" s="111">
        <x:v>273.890</x:v>
      </x:c>
      <x:c r="E30" s="112">
        <x:v>0</x:v>
      </x:c>
      <x:c r="F30" s="112">
        <x:v>273.89</x:v>
      </x:c>
      <x:c r="G30" s="113">
        <x:v>33280</x:v>
      </x:c>
      <x:c r="H30" s="63"/>
      <x:c r="I30" s="63"/>
      <x:c r="J30" s="104" t="s">
        <x:v>316</x:v>
      </x:c>
      <x:c r="K30" s="104" t="s">
        <x:v>2</x:v>
      </x:c>
      <x:c r="L30" s="104" t="s">
        <x:v>90</x:v>
      </x:c>
    </x:row>
    <x:row r="31" spans="1:15" ht="13.7" customHeight="1" x14ac:dyDescent="0.2">
      <x:c r="A31" s="85"/>
      <x:c r="B31" s="114" t="s">
        <x:v>254</x:v>
      </x:c>
      <x:c r="C31" s="115" t="s">
        <x:v>6</x:v>
      </x:c>
      <x:c r="D31" s="116">
        <x:v>1636.840</x:v>
      </x:c>
      <x:c r="E31" s="117">
        <x:v>2.83</x:v>
      </x:c>
      <x:c r="F31" s="117">
        <x:v>1639.67</x:v>
      </x:c>
      <x:c r="G31" s="118">
        <x:v>199218</x:v>
      </x:c>
      <x:c r="H31" s="63"/>
      <x:c r="I31" s="63"/>
      <x:c r="J31" s="104" t="s">
        <x:v>316</x:v>
      </x:c>
      <x:c r="K31" s="104" t="s">
        <x:v>1</x:v>
      </x:c>
      <x:c r="L31" s="104" t="s">
        <x:v>6</x:v>
      </x:c>
    </x:row>
    <x:row r="32" spans="1:15" x14ac:dyDescent="0.2">
      <x:c r="A32" s="85"/>
      <x:c r="B32" s="85"/>
      <x:c r="C32" s="84" t="str">
        <x:f>$O$17</x:f>
        <x:v>PGT (UG fee)</x:v>
      </x:c>
      <x:c r="D32" s="106">
        <x:v>1.340</x:v>
      </x:c>
      <x:c r="E32" s="107">
        <x:v>0</x:v>
      </x:c>
      <x:c r="F32" s="107">
        <x:v>1.34</x:v>
      </x:c>
      <x:c r="G32" s="108">
        <x:v>162</x:v>
      </x:c>
      <x:c r="H32" s="63"/>
      <x:c r="I32" s="63"/>
      <x:c r="J32" s="104" t="s">
        <x:v>316</x:v>
      </x:c>
      <x:c r="K32" s="104" t="s">
        <x:v>1</x:v>
      </x:c>
      <x:c r="L32" s="104" t="s">
        <x:v>31</x:v>
      </x:c>
    </x:row>
    <x:row r="33" spans="1:12" x14ac:dyDescent="0.2">
      <x:c r="A33" s="85"/>
      <x:c r="B33" s="85"/>
      <x:c r="C33" s="84" t="str">
        <x:f>$O$18</x:f>
        <x:v>PGT (Masters' loan)</x:v>
      </x:c>
      <x:c r="D33" s="106">
        <x:v>1831.120</x:v>
      </x:c>
      <x:c r="E33" s="107">
        <x:v>0.78</x:v>
      </x:c>
      <x:c r="F33" s="107">
        <x:v>1831.9</x:v>
      </x:c>
      <x:c r="G33" s="108">
        <x:v>222574</x:v>
      </x:c>
      <x:c r="H33" s="63"/>
      <x:c r="I33" s="63"/>
      <x:c r="J33" s="104" t="s">
        <x:v>316</x:v>
      </x:c>
      <x:c r="K33" s="104" t="s">
        <x:v>1</x:v>
      </x:c>
      <x:c r="L33" s="104" t="s">
        <x:v>89</x:v>
      </x:c>
    </x:row>
    <x:row r="34" spans="1:12" x14ac:dyDescent="0.2">
      <x:c r="A34" s="119"/>
      <x:c r="B34" s="119"/>
      <x:c r="C34" s="120" t="str">
        <x:f>$O$19</x:f>
        <x:v>PGT (Other)</x:v>
      </x:c>
      <x:c r="D34" s="121">
        <x:v>205.220</x:v>
      </x:c>
      <x:c r="E34" s="122">
        <x:v>0.69</x:v>
      </x:c>
      <x:c r="F34" s="122">
        <x:v>205.91</x:v>
      </x:c>
      <x:c r="G34" s="123">
        <x:v>25016</x:v>
      </x:c>
      <x:c r="H34" s="63"/>
      <x:c r="I34" s="63"/>
      <x:c r="J34" s="104" t="s">
        <x:v>316</x:v>
      </x:c>
      <x:c r="K34" s="104" t="s">
        <x:v>1</x:v>
      </x:c>
      <x:c r="L34" s="104" t="s">
        <x:v>90</x:v>
      </x:c>
    </x:row>
    <x:row r="35" spans="1:12" x14ac:dyDescent="0.2">
      <x:c r="A35" s="100" t="s">
        <x:v>25</x:v>
      </x:c>
      <x:c r="B35" s="100" t="s">
        <x:v>250</x:v>
      </x:c>
      <x:c r="C35" s="84" t="s">
        <x:v>6</x:v>
      </x:c>
      <x:c r="D35" s="124">
        <x:v>195081.160</x:v>
      </x:c>
      <x:c r="E35" s="358">
        <x:v>0</x:v>
      </x:c>
      <x:c r="F35" s="358">
        <x:v>0</x:v>
      </x:c>
      <x:c r="G35" s="358">
        <x:v>0</x:v>
      </x:c>
      <x:c r="H35" s="63"/>
      <x:c r="I35" s="63"/>
      <x:c r="J35" s="104" t="s">
        <x:v>25</x:v>
      </x:c>
      <x:c r="K35" s="104" t="s">
        <x:v>2</x:v>
      </x:c>
      <x:c r="L35" s="104" t="s">
        <x:v>6</x:v>
      </x:c>
    </x:row>
    <x:row r="36" spans="1:12" x14ac:dyDescent="0.2">
      <x:c r="A36" s="85"/>
      <x:c r="B36" s="85"/>
      <x:c r="C36" s="84" t="str">
        <x:f>$O$17</x:f>
        <x:v>PGT (UG fee)</x:v>
      </x:c>
      <x:c r="D36" s="106">
        <x:v>3052.620</x:v>
      </x:c>
      <x:c r="E36" s="356">
        <x:v>0</x:v>
      </x:c>
      <x:c r="F36" s="356">
        <x:v>0</x:v>
      </x:c>
      <x:c r="G36" s="356">
        <x:v>0</x:v>
      </x:c>
      <x:c r="H36" s="63"/>
      <x:c r="I36" s="63"/>
      <x:c r="J36" s="104" t="s">
        <x:v>25</x:v>
      </x:c>
      <x:c r="K36" s="104" t="s">
        <x:v>2</x:v>
      </x:c>
      <x:c r="L36" s="104" t="s">
        <x:v>31</x:v>
      </x:c>
    </x:row>
    <x:row r="37" spans="1:12" x14ac:dyDescent="0.2">
      <x:c r="A37" s="85"/>
      <x:c r="B37" s="85"/>
      <x:c r="C37" s="84" t="str">
        <x:f>$O$18</x:f>
        <x:v>PGT (Masters' loan)</x:v>
      </x:c>
      <x:c r="D37" s="106">
        <x:v>16189.640</x:v>
      </x:c>
      <x:c r="E37" s="356">
        <x:v>0</x:v>
      </x:c>
      <x:c r="F37" s="356">
        <x:v>0</x:v>
      </x:c>
      <x:c r="G37" s="356">
        <x:v>0</x:v>
      </x:c>
      <x:c r="H37" s="63"/>
      <x:c r="I37" s="63"/>
      <x:c r="J37" s="104" t="s">
        <x:v>25</x:v>
      </x:c>
      <x:c r="K37" s="104" t="s">
        <x:v>2</x:v>
      </x:c>
      <x:c r="L37" s="104" t="s">
        <x:v>89</x:v>
      </x:c>
    </x:row>
    <x:row r="38" spans="1:12" x14ac:dyDescent="0.2">
      <x:c r="A38" s="85"/>
      <x:c r="B38" s="109"/>
      <x:c r="C38" s="110" t="str">
        <x:f>$O$19</x:f>
        <x:v>PGT (Other)</x:v>
      </x:c>
      <x:c r="D38" s="111">
        <x:v>1170.670</x:v>
      </x:c>
      <x:c r="E38" s="354">
        <x:v>0</x:v>
      </x:c>
      <x:c r="F38" s="354">
        <x:v>0</x:v>
      </x:c>
      <x:c r="G38" s="354">
        <x:v>0</x:v>
      </x:c>
      <x:c r="H38" s="63"/>
      <x:c r="I38" s="63"/>
      <x:c r="J38" s="104" t="s">
        <x:v>25</x:v>
      </x:c>
      <x:c r="K38" s="104" t="s">
        <x:v>2</x:v>
      </x:c>
      <x:c r="L38" s="104" t="s">
        <x:v>90</x:v>
      </x:c>
    </x:row>
    <x:row r="39" spans="1:12" x14ac:dyDescent="0.2">
      <x:c r="A39" s="85"/>
      <x:c r="B39" s="568" t="s">
        <x:v>149</x:v>
      </x:c>
      <x:c r="C39" s="115" t="s">
        <x:v>6</x:v>
      </x:c>
      <x:c r="D39" s="116">
        <x:v>8695.000</x:v>
      </x:c>
      <x:c r="E39" s="355">
        <x:v>0</x:v>
      </x:c>
      <x:c r="F39" s="355">
        <x:v>0</x:v>
      </x:c>
      <x:c r="G39" s="355">
        <x:v>0</x:v>
      </x:c>
      <x:c r="H39" s="63"/>
      <x:c r="I39" s="63"/>
      <x:c r="J39" s="104" t="s">
        <x:v>25</x:v>
      </x:c>
      <x:c r="K39" s="104" t="s">
        <x:v>14</x:v>
      </x:c>
      <x:c r="L39" s="104" t="s">
        <x:v>6</x:v>
      </x:c>
    </x:row>
    <x:row r="40" spans="1:12" x14ac:dyDescent="0.2">
      <x:c r="A40" s="85"/>
      <x:c r="B40" s="569"/>
      <x:c r="C40" s="84" t="str">
        <x:f>$O$17</x:f>
        <x:v>PGT (UG fee)</x:v>
      </x:c>
      <x:c r="D40" s="106">
        <x:v>4.500</x:v>
      </x:c>
      <x:c r="E40" s="356">
        <x:v>0</x:v>
      </x:c>
      <x:c r="F40" s="356">
        <x:v>0</x:v>
      </x:c>
      <x:c r="G40" s="356">
        <x:v>0</x:v>
      </x:c>
      <x:c r="H40" s="63"/>
      <x:c r="I40" s="63"/>
      <x:c r="J40" s="104" t="s">
        <x:v>25</x:v>
      </x:c>
      <x:c r="K40" s="104" t="s">
        <x:v>14</x:v>
      </x:c>
      <x:c r="L40" s="104" t="s">
        <x:v>31</x:v>
      </x:c>
    </x:row>
    <x:row r="41" spans="1:12" x14ac:dyDescent="0.2">
      <x:c r="A41" s="85"/>
      <x:c r="B41" s="127"/>
      <x:c r="C41" s="84" t="str">
        <x:f>$O$18</x:f>
        <x:v>PGT (Masters' loan)</x:v>
      </x:c>
      <x:c r="D41" s="106">
        <x:v>10.000</x:v>
      </x:c>
      <x:c r="E41" s="356">
        <x:v>0</x:v>
      </x:c>
      <x:c r="F41" s="356">
        <x:v>0</x:v>
      </x:c>
      <x:c r="G41" s="356">
        <x:v>0</x:v>
      </x:c>
      <x:c r="H41" s="63"/>
      <x:c r="I41" s="63"/>
      <x:c r="J41" s="104" t="s">
        <x:v>25</x:v>
      </x:c>
      <x:c r="K41" s="104" t="s">
        <x:v>14</x:v>
      </x:c>
      <x:c r="L41" s="104" t="s">
        <x:v>89</x:v>
      </x:c>
    </x:row>
    <x:row r="42" spans="1:12" x14ac:dyDescent="0.2">
      <x:c r="A42" s="85"/>
      <x:c r="B42" s="109"/>
      <x:c r="C42" s="110" t="str">
        <x:f>$O$19</x:f>
        <x:v>PGT (Other)</x:v>
      </x:c>
      <x:c r="D42" s="111">
        <x:v>0</x:v>
      </x:c>
      <x:c r="E42" s="354">
        <x:v>0</x:v>
      </x:c>
      <x:c r="F42" s="354">
        <x:v>0</x:v>
      </x:c>
      <x:c r="G42" s="354">
        <x:v>0</x:v>
      </x:c>
      <x:c r="H42" s="63"/>
      <x:c r="I42" s="63"/>
      <x:c r="J42" s="104" t="s">
        <x:v>25</x:v>
      </x:c>
      <x:c r="K42" s="104" t="s">
        <x:v>14</x:v>
      </x:c>
      <x:c r="L42" s="104" t="s">
        <x:v>90</x:v>
      </x:c>
    </x:row>
    <x:row r="43" spans="1:12" x14ac:dyDescent="0.2">
      <x:c r="A43" s="85"/>
      <x:c r="B43" s="114" t="s">
        <x:v>254</x:v>
      </x:c>
      <x:c r="C43" s="115" t="s">
        <x:v>6</x:v>
      </x:c>
      <x:c r="D43" s="116">
        <x:v>22504.880</x:v>
      </x:c>
      <x:c r="E43" s="355">
        <x:v>0</x:v>
      </x:c>
      <x:c r="F43" s="355">
        <x:v>0</x:v>
      </x:c>
      <x:c r="G43" s="355">
        <x:v>0</x:v>
      </x:c>
      <x:c r="H43" s="63"/>
      <x:c r="I43" s="63"/>
      <x:c r="J43" s="104" t="s">
        <x:v>25</x:v>
      </x:c>
      <x:c r="K43" s="104" t="s">
        <x:v>1</x:v>
      </x:c>
      <x:c r="L43" s="104" t="s">
        <x:v>6</x:v>
      </x:c>
    </x:row>
    <x:row r="44" spans="1:12" x14ac:dyDescent="0.2">
      <x:c r="A44" s="85"/>
      <x:c r="B44" s="85"/>
      <x:c r="C44" s="84" t="str">
        <x:f>$O$17</x:f>
        <x:v>PGT (UG fee)</x:v>
      </x:c>
      <x:c r="D44" s="106">
        <x:v>652.520</x:v>
      </x:c>
      <x:c r="E44" s="356">
        <x:v>0</x:v>
      </x:c>
      <x:c r="F44" s="356">
        <x:v>0</x:v>
      </x:c>
      <x:c r="G44" s="356">
        <x:v>0</x:v>
      </x:c>
      <x:c r="H44" s="63"/>
      <x:c r="I44" s="63"/>
      <x:c r="J44" s="104" t="s">
        <x:v>25</x:v>
      </x:c>
      <x:c r="K44" s="104" t="s">
        <x:v>1</x:v>
      </x:c>
      <x:c r="L44" s="104" t="s">
        <x:v>31</x:v>
      </x:c>
    </x:row>
    <x:row r="45" spans="1:12" x14ac:dyDescent="0.2">
      <x:c r="A45" s="85"/>
      <x:c r="B45" s="85"/>
      <x:c r="C45" s="84" t="str">
        <x:f>$O$18</x:f>
        <x:v>PGT (Masters' loan)</x:v>
      </x:c>
      <x:c r="D45" s="106">
        <x:v>6244.110</x:v>
      </x:c>
      <x:c r="E45" s="356">
        <x:v>0</x:v>
      </x:c>
      <x:c r="F45" s="356">
        <x:v>0</x:v>
      </x:c>
      <x:c r="G45" s="356">
        <x:v>0</x:v>
      </x:c>
      <x:c r="H45" s="63"/>
      <x:c r="I45" s="63"/>
      <x:c r="J45" s="104" t="s">
        <x:v>25</x:v>
      </x:c>
      <x:c r="K45" s="104" t="s">
        <x:v>1</x:v>
      </x:c>
      <x:c r="L45" s="104" t="s">
        <x:v>89</x:v>
      </x:c>
    </x:row>
    <x:row r="46" spans="1:12" x14ac:dyDescent="0.2">
      <x:c r="A46" s="119"/>
      <x:c r="B46" s="119"/>
      <x:c r="C46" s="120" t="str">
        <x:f>$O$19</x:f>
        <x:v>PGT (Other)</x:v>
      </x:c>
      <x:c r="D46" s="121">
        <x:v>2701.200</x:v>
      </x:c>
      <x:c r="E46" s="357">
        <x:v>0</x:v>
      </x:c>
      <x:c r="F46" s="357">
        <x:v>0</x:v>
      </x:c>
      <x:c r="G46" s="357">
        <x:v>0</x:v>
      </x:c>
      <x:c r="H46" s="63"/>
      <x:c r="I46" s="63"/>
      <x:c r="J46" s="104" t="s">
        <x:v>25</x:v>
      </x:c>
      <x:c r="K46" s="104" t="s">
        <x:v>1</x:v>
      </x:c>
      <x:c r="L46" s="104" t="s">
        <x:v>90</x:v>
      </x:c>
    </x:row>
    <x:row r="47" spans="1:12" x14ac:dyDescent="0.2">
      <x:c r="A47" s="100" t="s">
        <x:v>9</x:v>
      </x:c>
      <x:c r="B47" s="100" t="s">
        <x:v>250</x:v>
      </x:c>
      <x:c r="C47" s="84" t="s">
        <x:v>6</x:v>
      </x:c>
      <x:c r="D47" s="124">
        <x:v>393439.690</x:v>
      </x:c>
      <x:c r="E47" s="358">
        <x:v>0</x:v>
      </x:c>
      <x:c r="F47" s="358">
        <x:v>0</x:v>
      </x:c>
      <x:c r="G47" s="358">
        <x:v>0</x:v>
      </x:c>
      <x:c r="H47" s="63"/>
      <x:c r="I47" s="63"/>
      <x:c r="J47" s="104" t="s">
        <x:v>9</x:v>
      </x:c>
      <x:c r="K47" s="104" t="s">
        <x:v>2</x:v>
      </x:c>
      <x:c r="L47" s="104" t="s">
        <x:v>6</x:v>
      </x:c>
    </x:row>
    <x:row r="48" spans="1:12" x14ac:dyDescent="0.2">
      <x:c r="A48" s="85"/>
      <x:c r="B48" s="85"/>
      <x:c r="C48" s="84" t="str">
        <x:f>$O$17</x:f>
        <x:v>PGT (UG fee)</x:v>
      </x:c>
      <x:c r="D48" s="106">
        <x:v>114.000</x:v>
      </x:c>
      <x:c r="E48" s="356">
        <x:v>0</x:v>
      </x:c>
      <x:c r="F48" s="356">
        <x:v>0</x:v>
      </x:c>
      <x:c r="G48" s="356">
        <x:v>0</x:v>
      </x:c>
      <x:c r="H48" s="63"/>
      <x:c r="I48" s="63"/>
      <x:c r="J48" s="104" t="s">
        <x:v>9</x:v>
      </x:c>
      <x:c r="K48" s="104" t="s">
        <x:v>2</x:v>
      </x:c>
      <x:c r="L48" s="104" t="s">
        <x:v>31</x:v>
      </x:c>
    </x:row>
    <x:row r="49" spans="1:14" x14ac:dyDescent="0.2">
      <x:c r="A49" s="85"/>
      <x:c r="B49" s="85"/>
      <x:c r="C49" s="84" t="str">
        <x:f>$O$18</x:f>
        <x:v>PGT (Masters' loan)</x:v>
      </x:c>
      <x:c r="D49" s="106">
        <x:v>33688.360</x:v>
      </x:c>
      <x:c r="E49" s="356">
        <x:v>0</x:v>
      </x:c>
      <x:c r="F49" s="356">
        <x:v>0</x:v>
      </x:c>
      <x:c r="G49" s="356">
        <x:v>0</x:v>
      </x:c>
      <x:c r="H49" s="63"/>
      <x:c r="I49" s="63"/>
      <x:c r="J49" s="104" t="s">
        <x:v>9</x:v>
      </x:c>
      <x:c r="K49" s="104" t="s">
        <x:v>2</x:v>
      </x:c>
      <x:c r="L49" s="104" t="s">
        <x:v>89</x:v>
      </x:c>
    </x:row>
    <x:row r="50" spans="1:14" x14ac:dyDescent="0.2">
      <x:c r="A50" s="85"/>
      <x:c r="B50" s="109"/>
      <x:c r="C50" s="110" t="str">
        <x:f>$O$19</x:f>
        <x:v>PGT (Other)</x:v>
      </x:c>
      <x:c r="D50" s="111">
        <x:v>1810.530</x:v>
      </x:c>
      <x:c r="E50" s="354">
        <x:v>0</x:v>
      </x:c>
      <x:c r="F50" s="354">
        <x:v>0</x:v>
      </x:c>
      <x:c r="G50" s="354">
        <x:v>0</x:v>
      </x:c>
      <x:c r="J50" s="104" t="s">
        <x:v>9</x:v>
      </x:c>
      <x:c r="K50" s="104" t="s">
        <x:v>2</x:v>
      </x:c>
      <x:c r="L50" s="104" t="s">
        <x:v>90</x:v>
      </x:c>
    </x:row>
    <x:row r="51" spans="1:14" x14ac:dyDescent="0.2">
      <x:c r="A51" s="85"/>
      <x:c r="B51" s="114" t="s">
        <x:v>254</x:v>
      </x:c>
      <x:c r="C51" s="115" t="s">
        <x:v>6</x:v>
      </x:c>
      <x:c r="D51" s="116">
        <x:v>29588.930</x:v>
      </x:c>
      <x:c r="E51" s="355">
        <x:v>0</x:v>
      </x:c>
      <x:c r="F51" s="355">
        <x:v>0</x:v>
      </x:c>
      <x:c r="G51" s="355">
        <x:v>0</x:v>
      </x:c>
      <x:c r="J51" s="104" t="s">
        <x:v>9</x:v>
      </x:c>
      <x:c r="K51" s="104" t="s">
        <x:v>1</x:v>
      </x:c>
      <x:c r="L51" s="104" t="s">
        <x:v>6</x:v>
      </x:c>
      <x:c r="N51" s="63"/>
    </x:row>
    <x:row r="52" spans="1:14" x14ac:dyDescent="0.2">
      <x:c r="A52" s="85"/>
      <x:c r="B52" s="85"/>
      <x:c r="C52" s="84" t="str">
        <x:f>$O$17</x:f>
        <x:v>PGT (UG fee)</x:v>
      </x:c>
      <x:c r="D52" s="106">
        <x:v>9.700</x:v>
      </x:c>
      <x:c r="E52" s="356">
        <x:v>0</x:v>
      </x:c>
      <x:c r="F52" s="356">
        <x:v>0</x:v>
      </x:c>
      <x:c r="G52" s="356">
        <x:v>0</x:v>
      </x:c>
      <x:c r="J52" s="104" t="s">
        <x:v>9</x:v>
      </x:c>
      <x:c r="K52" s="104" t="s">
        <x:v>1</x:v>
      </x:c>
      <x:c r="L52" s="104" t="s">
        <x:v>31</x:v>
      </x:c>
      <x:c r="N52" s="63"/>
    </x:row>
    <x:row r="53" spans="1:14" x14ac:dyDescent="0.2">
      <x:c r="A53" s="85"/>
      <x:c r="B53" s="85"/>
      <x:c r="C53" s="84" t="str">
        <x:f>$O$18</x:f>
        <x:v>PGT (Masters' loan)</x:v>
      </x:c>
      <x:c r="D53" s="106">
        <x:v>12032.510</x:v>
      </x:c>
      <x:c r="E53" s="356">
        <x:v>0</x:v>
      </x:c>
      <x:c r="F53" s="356">
        <x:v>0</x:v>
      </x:c>
      <x:c r="G53" s="356">
        <x:v>0</x:v>
      </x:c>
      <x:c r="J53" s="104" t="s">
        <x:v>9</x:v>
      </x:c>
      <x:c r="K53" s="104" t="s">
        <x:v>1</x:v>
      </x:c>
      <x:c r="L53" s="104" t="s">
        <x:v>89</x:v>
      </x:c>
      <x:c r="N53" s="63"/>
    </x:row>
    <x:row r="54" spans="1:14" ht="14.25" thickBot="1" x14ac:dyDescent="0.25">
      <x:c r="A54" s="85"/>
      <x:c r="B54" s="85"/>
      <x:c r="C54" s="84" t="str">
        <x:f>$O$19</x:f>
        <x:v>PGT (Other)</x:v>
      </x:c>
      <x:c r="D54" s="128">
        <x:v>3993.370</x:v>
      </x:c>
      <x:c r="E54" s="359">
        <x:v>0</x:v>
      </x:c>
      <x:c r="F54" s="359">
        <x:v>0</x:v>
      </x:c>
      <x:c r="G54" s="359">
        <x:v>0</x:v>
      </x:c>
      <x:c r="J54" s="104" t="s">
        <x:v>9</x:v>
      </x:c>
      <x:c r="K54" s="104" t="s">
        <x:v>1</x:v>
      </x:c>
      <x:c r="L54" s="104" t="s">
        <x:v>90</x:v>
      </x:c>
      <x:c r="N54" s="63"/>
    </x:row>
    <x:row r="55" spans="1:14" ht="14.25" thickTop="1" x14ac:dyDescent="0.2">
      <x:c r="A55" s="129" t="s">
        <x:v>3</x:v>
      </x:c>
      <x:c r="B55" s="129"/>
      <x:c r="C55" s="130" t="s">
        <x:v>6</x:v>
      </x:c>
      <x:c r="D55" s="131">
        <x:v>1177749.960</x:v>
      </x:c>
      <x:c r="E55" s="132">
        <x:v>3460.99</x:v>
      </x:c>
      <x:c r="F55" s="132">
        <x:v>531901.29</x:v>
      </x:c>
      <x:c r="G55" s="133">
        <x:v>701970636</x:v>
      </x:c>
      <x:c r="J55" s="104" t="s">
        <x:v>280</x:v>
      </x:c>
      <x:c r="K55" s="104" t="s">
        <x:v>180</x:v>
      </x:c>
      <x:c r="L55" s="104" t="s">
        <x:v>6</x:v>
      </x:c>
      <x:c r="N55" s="63"/>
    </x:row>
    <x:row r="56" spans="1:14" x14ac:dyDescent="0.2">
      <x:c r="A56" s="134"/>
      <x:c r="B56" s="134"/>
      <x:c r="C56" s="66" t="str">
        <x:f>$O$17</x:f>
        <x:v>PGT (UG fee)</x:v>
      </x:c>
      <x:c r="D56" s="106">
        <x:v>9769.900</x:v>
      </x:c>
      <x:c r="E56" s="107">
        <x:v>7.14</x:v>
      </x:c>
      <x:c r="F56" s="107">
        <x:v>5943.7</x:v>
      </x:c>
      <x:c r="G56" s="108">
        <x:v>5186523</x:v>
      </x:c>
      <x:c r="J56" s="104" t="s">
        <x:v>280</x:v>
      </x:c>
      <x:c r="K56" s="104" t="s">
        <x:v>180</x:v>
      </x:c>
      <x:c r="L56" s="104" t="s">
        <x:v>31</x:v>
      </x:c>
    </x:row>
    <x:row r="57" spans="1:14" x14ac:dyDescent="0.2">
      <x:c r="A57" s="134"/>
      <x:c r="B57" s="134"/>
      <x:c r="C57" s="66" t="str">
        <x:f>$O$18</x:f>
        <x:v>PGT (Masters' loan)</x:v>
      </x:c>
      <x:c r="D57" s="106">
        <x:v>99458.590</x:v>
      </x:c>
      <x:c r="E57" s="107">
        <x:v>44.32</x:v>
      </x:c>
      <x:c r="F57" s="107">
        <x:v>31338.29</x:v>
      </x:c>
      <x:c r="G57" s="108">
        <x:v>40191602</x:v>
      </x:c>
      <x:c r="J57" s="104" t="s">
        <x:v>280</x:v>
      </x:c>
      <x:c r="K57" s="104" t="s">
        <x:v>180</x:v>
      </x:c>
      <x:c r="L57" s="104" t="s">
        <x:v>89</x:v>
      </x:c>
    </x:row>
    <x:row r="58" spans="1:14" x14ac:dyDescent="0.2">
      <x:c r="A58" s="134"/>
      <x:c r="B58" s="134"/>
      <x:c r="C58" s="135" t="str">
        <x:f>$O$19</x:f>
        <x:v>PGT (Other)</x:v>
      </x:c>
      <x:c r="D58" s="128">
        <x:v>13415.440</x:v>
      </x:c>
      <x:c r="E58" s="136">
        <x:v>7.45</x:v>
      </x:c>
      <x:c r="F58" s="136">
        <x:v>3747.12</x:v>
      </x:c>
      <x:c r="G58" s="137">
        <x:v>7631161</x:v>
      </x:c>
      <x:c r="J58" s="104" t="s">
        <x:v>280</x:v>
      </x:c>
      <x:c r="K58" s="104" t="s">
        <x:v>180</x:v>
      </x:c>
      <x:c r="L58" s="104" t="s">
        <x:v>90</x:v>
      </x:c>
    </x:row>
    <x:row r="59" spans="1:14" ht="14.25" thickBot="1" x14ac:dyDescent="0.25">
      <x:c r="A59" s="138"/>
      <x:c r="B59" s="138"/>
      <x:c r="C59" s="139" t="s">
        <x:v>4</x:v>
      </x:c>
      <x:c r="D59" s="140">
        <x:v>1300393.890</x:v>
      </x:c>
      <x:c r="E59" s="141">
        <x:v>3519.9</x:v>
      </x:c>
      <x:c r="F59" s="141">
        <x:v>572930.4</x:v>
      </x:c>
      <x:c r="G59" s="142">
        <x:v>754979922</x:v>
      </x:c>
      <x:c r="J59" s="104" t="s">
        <x:v>280</x:v>
      </x:c>
      <x:c r="K59" s="104" t="s">
        <x:v>180</x:v>
      </x:c>
      <x:c r="L59" s="104" t="s">
        <x:v>180</x:v>
      </x:c>
    </x:row>
    <x:row r="62" spans="1:14" hidden="1" x14ac:dyDescent="0.2">
      <x:c r="D62" s="104" t="s">
        <x:v>87</x:v>
      </x:c>
      <x:c r="E62" s="104" t="s">
        <x:v>329</x:v>
      </x:c>
      <x:c r="F62" s="104" t="s">
        <x:v>330</x:v>
      </x:c>
      <x:c r="G62" s="104" t="s">
        <x:v>331</x:v>
      </x:c>
      <x:c r="H62" s="143"/>
    </x:row>
    <x:row r="63" spans="1:14" x14ac:dyDescent="0.2">
      <x:c r="A63" s="63"/>
      <x:c r="B63" s="63"/>
      <x:c r="C63" s="63"/>
      <x:c r="D63" s="63"/>
      <x:c r="E63" s="63"/>
      <x:c r="F63" s="63"/>
      <x:c r="G63" s="63"/>
      <x:c r="H63" s="63"/>
      <x:c r="I63" s="63"/>
      <x:c r="J63" s="63"/>
    </x:row>
    <x:row r="64" spans="1:14" x14ac:dyDescent="0.2">
      <x:c r="A64" s="85"/>
      <x:c r="B64" s="85"/>
      <x:c r="C64" s="85"/>
      <x:c r="D64" s="63"/>
      <x:c r="E64" s="63"/>
      <x:c r="F64" s="63"/>
      <x:c r="G64" s="63"/>
      <x:c r="H64" s="63"/>
      <x:c r="I64" s="63"/>
      <x:c r="J64" s="63"/>
    </x:row>
    <x:row r="65" spans="1:10" x14ac:dyDescent="0.2">
      <x:c r="A65" s="85"/>
      <x:c r="B65" s="85"/>
      <x:c r="C65" s="85"/>
      <x:c r="D65" s="63"/>
      <x:c r="E65" s="63"/>
      <x:c r="F65" s="63"/>
      <x:c r="G65" s="63"/>
      <x:c r="H65" s="63"/>
      <x:c r="I65" s="63"/>
      <x:c r="J65" s="63"/>
    </x:row>
    <x:row r="66" spans="1:10" x14ac:dyDescent="0.2">
      <x:c r="A66" s="85"/>
      <x:c r="B66" s="85"/>
      <x:c r="C66" s="85"/>
      <x:c r="D66" s="63"/>
      <x:c r="E66" s="63"/>
      <x:c r="F66" s="63"/>
      <x:c r="G66" s="63"/>
      <x:c r="H66" s="63"/>
      <x:c r="I66" s="63"/>
      <x:c r="J66" s="63"/>
    </x:row>
    <x:row r="67" spans="1:10" x14ac:dyDescent="0.2">
      <x:c r="A67" s="85"/>
      <x:c r="B67" s="85"/>
      <x:c r="C67" s="85"/>
    </x:row>
    <x:row r="68" spans="1:10" x14ac:dyDescent="0.2">
      <x:c r="A68" s="85"/>
      <x:c r="B68" s="85"/>
      <x:c r="C68" s="85"/>
    </x:row>
    <x:row r="69" spans="1:10" x14ac:dyDescent="0.2">
      <x:c r="A69" s="85"/>
      <x:c r="B69" s="85"/>
      <x:c r="C69" s="85"/>
    </x:row>
    <x:row r="70" spans="1:10" x14ac:dyDescent="0.2">
      <x:c r="A70" s="145"/>
      <x:c r="B70" s="145"/>
      <x:c r="C70" s="145"/>
    </x:row>
  </x:sheetData>
  <x:mergeCells count="1">
    <x:mergeCell ref="B39:B40"/>
  </x:mergeCells>
  <x:phoneticPr fontId="0" type="noConversion"/>
  <x:conditionalFormatting sqref="E35:G54">
    <x:cfRule type="cellIs" dxfId="32" priority="4" operator="equal">
      <x:formula>0</x:formula>
    </x:cfRule>
  </x:conditionalFormatting>
  <x:conditionalFormatting sqref="D35:D59 E55:G59 D5:G26">
    <x:cfRule type="cellIs" dxfId="31" priority="3" operator="equal">
      <x:formula>0</x:formula>
    </x:cfRule>
  </x:conditionalFormatting>
  <x:conditionalFormatting sqref="D27:G34">
    <x:cfRule type="cellIs" dxfId="30" priority="1" operator="equal">
      <x:formula>0</x:formula>
    </x:cfRule>
  </x:conditionalFormatting>
  <x:pageMargins left="0.70866141732283472" right="0.70866141732283472" top="0.74803149606299213" bottom="0.74803149606299213" header="0.31496062992125984" footer="0.31496062992125984"/>
  <x:pageSetup paperSize="9" scale="55" orientation="landscape" r:id="rId1"/>
  <x:headerFooter>
    <x:oddHeader>&amp;CPage &amp;P&amp;R&amp;F</x:oddHead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8">
    <x:tabColor theme="6" tint="0.39997558519241921"/>
    <x:pageSetUpPr fitToPage="1"/>
  </x:sheetPr>
  <x:dimension ref="A1:N47"/>
  <x:sheetViews>
    <x:sheetView showGridLines="0" zoomScaleNormal="100" workbookViewId="0">
      <x:pane xSplit="2" ySplit="5" topLeftCell="C6" activePane="bottomRight" state="frozen"/>
      <x:selection sqref="A1:E1"/>
      <x:selection pane="topRight" sqref="A1:E1"/>
      <x:selection pane="bottomLeft" sqref="A1:E1"/>
      <x:selection pane="bottomRight"/>
    </x:sheetView>
  </x:sheetViews>
  <x:sheetFormatPr defaultColWidth="9.140625" defaultRowHeight="13.5" x14ac:dyDescent="0.2"/>
  <x:cols>
    <x:col min="1" max="1" width="33.28515625" style="55" customWidth="1"/>
    <x:col min="2" max="2" width="12.42578125" style="55" customWidth="1"/>
    <x:col min="3" max="7" width="13.28515625" style="55" customWidth="1"/>
    <x:col min="8" max="8" width="13" style="55" customWidth="1"/>
    <x:col min="9" max="9" width="9.140625" style="55" hidden="1"/>
    <x:col min="10" max="10" width="11.140625" style="55" hidden="1" customWidth="1"/>
    <x:col min="11" max="11" width="11.140625" style="55" customWidth="1"/>
    <x:col min="12" max="14" width="9.140625" style="55" hidden="1" customWidth="1"/>
    <x:col min="15" max="15" width="0" style="55" hidden="1" customWidth="1"/>
    <x:col min="16" max="16384" width="9.140625" style="55"/>
  </x:cols>
  <x:sheetData>
    <x:row r="1" spans="1:13" ht="15.75" customHeight="1" x14ac:dyDescent="0.25">
      <x:c r="A1" s="558" t="str">
        <x:f>'A Summary'!I19</x:f>
        <x:v xml:space="preserve">Provider </x:v>
      </x:c>
      <x:c r="B1" s="558"/>
      <x:c r="C1" s="558"/>
      <x:c r="D1" s="558"/>
      <x:c r="E1" s="558"/>
      <x:c r="F1" s="400"/>
      <x:c r="H1" s="96"/>
      <x:c r="M1" s="63"/>
    </x:row>
    <x:row r="2" spans="1:13" x14ac:dyDescent="0.2">
      <x:c r="H2" s="96"/>
      <x:c r="M2" s="63"/>
    </x:row>
    <x:row r="3" spans="1:13" ht="22.7" customHeight="1" thickBot="1" x14ac:dyDescent="0.3">
      <x:c r="A3" s="351" t="s">
        <x:v>303</x:v>
      </x:c>
      <x:c r="B3" s="408"/>
      <x:c r="C3" s="352"/>
      <x:c r="D3" s="352"/>
      <x:c r="E3" s="352"/>
      <x:c r="F3" s="352"/>
      <x:c r="G3" s="352"/>
      <x:c r="H3" s="85"/>
      <x:c r="M3" s="63"/>
    </x:row>
    <x:row r="4" spans="1:13" ht="30.75" customHeight="1" x14ac:dyDescent="0.2">
      <x:c r="A4" s="206"/>
      <x:c r="B4" s="426"/>
      <x:c r="C4" s="571" t="s">
        <x:v>386</x:v>
      </x:c>
      <x:c r="D4" s="572"/>
      <x:c r="E4" s="521"/>
      <x:c r="F4" s="496"/>
      <x:c r="G4" s="496"/>
      <x:c r="H4" s="145"/>
      <x:c r="L4" s="55" t="s">
        <x:v>264</x:v>
      </x:c>
    </x:row>
    <x:row r="5" spans="1:13" ht="82.5" customHeight="1" x14ac:dyDescent="0.2">
      <x:c r="A5" s="433" t="s">
        <x:v>150</x:v>
      </x:c>
      <x:c r="B5" s="424" t="s">
        <x:v>5</x:v>
      </x:c>
      <x:c r="C5" s="501" t="s">
        <x:v>253</x:v>
      </x:c>
      <x:c r="D5" s="531" t="s">
        <x:v>254</x:v>
      </x:c>
      <x:c r="E5" s="522" t="s">
        <x:v>385</x:v>
      </x:c>
      <x:c r="F5" s="502" t="s">
        <x:v>275</x:v>
      </x:c>
      <x:c r="G5" s="502" t="s">
        <x:v>225</x:v>
      </x:c>
      <x:c r="I5" s="207" t="s">
        <x:v>160</x:v>
      </x:c>
      <x:c r="J5" s="207" t="s">
        <x:v>29</x:v>
      </x:c>
      <x:c r="L5" s="63"/>
    </x:row>
    <x:row r="6" spans="1:13" ht="15" customHeight="1" x14ac:dyDescent="0.2">
      <x:c r="A6" s="209" t="s">
        <x:v>152</x:v>
      </x:c>
      <x:c r="B6" s="428" t="s">
        <x:v>6</x:v>
      </x:c>
      <x:c r="C6" s="523">
        <x:v>162.000</x:v>
      </x:c>
      <x:c r="D6" s="532">
        <x:v>3.300</x:v>
      </x:c>
      <x:c r="E6" s="210">
        <x:v>0.000</x:v>
      </x:c>
      <x:c r="F6" s="361">
        <x:v>0.000</x:v>
      </x:c>
      <x:c r="G6" s="361">
        <x:v>0.000</x:v>
      </x:c>
      <x:c r="I6" s="70" t="s">
        <x:v>161</x:v>
      </x:c>
      <x:c r="J6" s="70" t="s">
        <x:v>6</x:v>
      </x:c>
      <x:c r="L6" s="63"/>
      <x:c r="M6" s="63"/>
    </x:row>
    <x:row r="7" spans="1:13" ht="15" customHeight="1" x14ac:dyDescent="0.2">
      <x:c r="A7" s="208"/>
      <x:c r="B7" s="427" t="str">
        <x:f>$L$4</x:f>
        <x:v>PGT (UG fee)</x:v>
      </x:c>
      <x:c r="C7" s="497">
        <x:v>0</x:v>
      </x:c>
      <x:c r="D7" s="533">
        <x:v>0</x:v>
      </x:c>
      <x:c r="E7" s="360">
        <x:v>0</x:v>
      </x:c>
      <x:c r="F7" s="360">
        <x:v>0</x:v>
      </x:c>
      <x:c r="G7" s="363">
        <x:v>0</x:v>
      </x:c>
      <x:c r="I7" s="70" t="s">
        <x:v>161</x:v>
      </x:c>
      <x:c r="J7" s="70" t="s">
        <x:v>31</x:v>
      </x:c>
      <x:c r="L7" s="63"/>
      <x:c r="M7" s="63"/>
    </x:row>
    <x:row r="8" spans="1:13" ht="15" customHeight="1" x14ac:dyDescent="0.2">
      <x:c r="A8" s="209" t="s">
        <x:v>153</x:v>
      </x:c>
      <x:c r="B8" s="428" t="s">
        <x:v>6</x:v>
      </x:c>
      <x:c r="C8" s="524">
        <x:v>647.000</x:v>
      </x:c>
      <x:c r="D8" s="532">
        <x:v>5.380</x:v>
      </x:c>
      <x:c r="E8" s="210">
        <x:v>29.990</x:v>
      </x:c>
      <x:c r="F8" s="361">
        <x:v>0.000</x:v>
      </x:c>
      <x:c r="G8" s="364">
        <x:v>0.000</x:v>
      </x:c>
      <x:c r="I8" s="70" t="s">
        <x:v>162</x:v>
      </x:c>
      <x:c r="J8" s="70" t="s">
        <x:v>6</x:v>
      </x:c>
      <x:c r="L8" s="63"/>
      <x:c r="M8" s="63"/>
    </x:row>
    <x:row r="9" spans="1:13" ht="15" customHeight="1" x14ac:dyDescent="0.2">
      <x:c r="A9" s="208"/>
      <x:c r="B9" s="427" t="str">
        <x:f>$L$4</x:f>
        <x:v>PGT (UG fee)</x:v>
      </x:c>
      <x:c r="C9" s="525">
        <x:v>0</x:v>
      </x:c>
      <x:c r="D9" s="534">
        <x:v>0</x:v>
      </x:c>
      <x:c r="E9" s="362">
        <x:v>0</x:v>
      </x:c>
      <x:c r="F9" s="360">
        <x:v>0</x:v>
      </x:c>
      <x:c r="G9" s="363">
        <x:v>0</x:v>
      </x:c>
      <x:c r="I9" s="70" t="s">
        <x:v>162</x:v>
      </x:c>
      <x:c r="J9" s="70" t="s">
        <x:v>31</x:v>
      </x:c>
      <x:c r="L9" s="63"/>
      <x:c r="M9" s="63"/>
    </x:row>
    <x:row r="10" spans="1:13" ht="15" customHeight="1" x14ac:dyDescent="0.2">
      <x:c r="A10" s="209" t="s">
        <x:v>154</x:v>
      </x:c>
      <x:c r="B10" s="428" t="s">
        <x:v>6</x:v>
      </x:c>
      <x:c r="C10" s="526">
        <x:v>857.000</x:v>
      </x:c>
      <x:c r="D10" s="535">
        <x:v>8.140</x:v>
      </x:c>
      <x:c r="E10" s="404">
        <x:v>1.860</x:v>
      </x:c>
      <x:c r="F10" s="215">
        <x:v>867.000</x:v>
      </x:c>
      <x:c r="G10" s="216">
        <x:v>68926.500</x:v>
      </x:c>
      <x:c r="I10" s="70" t="s">
        <x:v>163</x:v>
      </x:c>
      <x:c r="J10" s="70" t="s">
        <x:v>6</x:v>
      </x:c>
      <x:c r="L10" s="63"/>
      <x:c r="M10" s="63"/>
    </x:row>
    <x:row r="11" spans="1:13" ht="15" customHeight="1" x14ac:dyDescent="0.2">
      <x:c r="A11" s="208"/>
      <x:c r="B11" s="427" t="str">
        <x:f>$L$4</x:f>
        <x:v>PGT (UG fee)</x:v>
      </x:c>
      <x:c r="C11" s="527">
        <x:v>196.000</x:v>
      </x:c>
      <x:c r="D11" s="536">
        <x:v>3.980</x:v>
      </x:c>
      <x:c r="E11" s="476">
        <x:v>0.810</x:v>
      </x:c>
      <x:c r="F11" s="211">
        <x:v>200.790</x:v>
      </x:c>
      <x:c r="G11" s="212">
        <x:v>156515.805</x:v>
      </x:c>
      <x:c r="I11" s="70" t="s">
        <x:v>163</x:v>
      </x:c>
      <x:c r="J11" s="70" t="s">
        <x:v>31</x:v>
      </x:c>
      <x:c r="L11" s="63"/>
      <x:c r="M11" s="63"/>
    </x:row>
    <x:row r="12" spans="1:13" ht="15" customHeight="1" x14ac:dyDescent="0.2">
      <x:c r="A12" s="209" t="s">
        <x:v>155</x:v>
      </x:c>
      <x:c r="B12" s="428" t="s">
        <x:v>6</x:v>
      </x:c>
      <x:c r="C12" s="523">
        <x:v>7462.000</x:v>
      </x:c>
      <x:c r="D12" s="532">
        <x:v>67.740</x:v>
      </x:c>
      <x:c r="E12" s="210">
        <x:v>5.530</x:v>
      </x:c>
      <x:c r="F12" s="215">
        <x:v>7535.270</x:v>
      </x:c>
      <x:c r="G12" s="216">
        <x:v>599053.965</x:v>
      </x:c>
      <x:c r="I12" s="70" t="s">
        <x:v>164</x:v>
      </x:c>
      <x:c r="J12" s="70" t="s">
        <x:v>6</x:v>
      </x:c>
      <x:c r="L12" s="63"/>
      <x:c r="M12" s="63"/>
    </x:row>
    <x:row r="13" spans="1:13" ht="15" customHeight="1" x14ac:dyDescent="0.2">
      <x:c r="A13" s="208"/>
      <x:c r="B13" s="427" t="str">
        <x:f>$L$4</x:f>
        <x:v>PGT (UG fee)</x:v>
      </x:c>
      <x:c r="C13" s="528">
        <x:v>169.000</x:v>
      </x:c>
      <x:c r="D13" s="537">
        <x:v>0.390</x:v>
      </x:c>
      <x:c r="E13" s="211">
        <x:v>0.000</x:v>
      </x:c>
      <x:c r="F13" s="213">
        <x:v>169.390</x:v>
      </x:c>
      <x:c r="G13" s="214">
        <x:v>132039.505</x:v>
      </x:c>
      <x:c r="I13" s="70" t="s">
        <x:v>164</x:v>
      </x:c>
      <x:c r="J13" s="70" t="s">
        <x:v>31</x:v>
      </x:c>
      <x:c r="L13" s="63"/>
      <x:c r="M13" s="63"/>
    </x:row>
    <x:row r="14" spans="1:13" ht="15" customHeight="1" x14ac:dyDescent="0.2">
      <x:c r="A14" s="209" t="s">
        <x:v>130</x:v>
      </x:c>
      <x:c r="B14" s="428" t="s">
        <x:v>6</x:v>
      </x:c>
      <x:c r="C14" s="524">
        <x:v>33384.500</x:v>
      </x:c>
      <x:c r="D14" s="532">
        <x:v>731.220</x:v>
      </x:c>
      <x:c r="E14" s="210">
        <x:v>38.960</x:v>
      </x:c>
      <x:c r="F14" s="215">
        <x:v>34154.680</x:v>
      </x:c>
      <x:c r="G14" s="216">
        <x:v>7283485.510</x:v>
      </x:c>
      <x:c r="I14" s="70" t="s">
        <x:v>165</x:v>
      </x:c>
      <x:c r="J14" s="70" t="s">
        <x:v>6</x:v>
      </x:c>
      <x:c r="L14" s="63"/>
      <x:c r="M14" s="63"/>
    </x:row>
    <x:row r="15" spans="1:13" ht="15" customHeight="1" x14ac:dyDescent="0.2">
      <x:c r="A15" s="208"/>
      <x:c r="B15" s="427" t="str">
        <x:f>$L$4</x:f>
        <x:v>PGT (UG fee)</x:v>
      </x:c>
      <x:c r="C15" s="528">
        <x:v>1273.000</x:v>
      </x:c>
      <x:c r="D15" s="537">
        <x:v>17.240</x:v>
      </x:c>
      <x:c r="E15" s="211">
        <x:v>0.850</x:v>
      </x:c>
      <x:c r="F15" s="213">
        <x:v>1291.090</x:v>
      </x:c>
      <x:c r="G15" s="214">
        <x:v>1179087.942</x:v>
      </x:c>
      <x:c r="I15" s="70" t="s">
        <x:v>165</x:v>
      </x:c>
      <x:c r="J15" s="70" t="s">
        <x:v>31</x:v>
      </x:c>
      <x:c r="L15" s="63"/>
      <x:c r="M15" s="63"/>
    </x:row>
    <x:row r="16" spans="1:13" ht="15" customHeight="1" x14ac:dyDescent="0.2">
      <x:c r="A16" s="209" t="s">
        <x:v>131</x:v>
      </x:c>
      <x:c r="B16" s="428" t="s">
        <x:v>6</x:v>
      </x:c>
      <x:c r="C16" s="524">
        <x:v>7189.000</x:v>
      </x:c>
      <x:c r="D16" s="532">
        <x:v>49.290</x:v>
      </x:c>
      <x:c r="E16" s="210">
        <x:v>10.000</x:v>
      </x:c>
      <x:c r="F16" s="215">
        <x:v>7248.290</x:v>
      </x:c>
      <x:c r="G16" s="216">
        <x:v>2995355.843</x:v>
      </x:c>
      <x:c r="I16" s="70" t="s">
        <x:v>166</x:v>
      </x:c>
      <x:c r="J16" s="70" t="s">
        <x:v>6</x:v>
      </x:c>
      <x:c r="L16" s="63"/>
      <x:c r="M16" s="63"/>
    </x:row>
    <x:row r="17" spans="1:13" ht="15" customHeight="1" x14ac:dyDescent="0.2">
      <x:c r="A17" s="208"/>
      <x:c r="B17" s="427" t="str">
        <x:f>$L$4</x:f>
        <x:v>PGT (UG fee)</x:v>
      </x:c>
      <x:c r="C17" s="528">
        <x:v>194.000</x:v>
      </x:c>
      <x:c r="D17" s="537">
        <x:v>3.050</x:v>
      </x:c>
      <x:c r="E17" s="211">
        <x:v>0.000</x:v>
      </x:c>
      <x:c r="F17" s="213">
        <x:v>197.050</x:v>
      </x:c>
      <x:c r="G17" s="214">
        <x:v>219365.912</x:v>
      </x:c>
      <x:c r="I17" s="70" t="s">
        <x:v>166</x:v>
      </x:c>
      <x:c r="J17" s="70" t="s">
        <x:v>31</x:v>
      </x:c>
      <x:c r="L17" s="63"/>
      <x:c r="M17" s="63"/>
    </x:row>
    <x:row r="18" spans="1:13" ht="15" customHeight="1" x14ac:dyDescent="0.2">
      <x:c r="A18" s="209" t="s">
        <x:v>137</x:v>
      </x:c>
      <x:c r="B18" s="428" t="s">
        <x:v>6</x:v>
      </x:c>
      <x:c r="C18" s="524">
        <x:v>1008.500</x:v>
      </x:c>
      <x:c r="D18" s="532">
        <x:v>46.640</x:v>
      </x:c>
      <x:c r="E18" s="210">
        <x:v>0.000</x:v>
      </x:c>
      <x:c r="F18" s="215">
        <x:v>1055.140</x:v>
      </x:c>
      <x:c r="G18" s="216">
        <x:v>436036.605</x:v>
      </x:c>
      <x:c r="I18" s="70" t="s">
        <x:v>167</x:v>
      </x:c>
      <x:c r="J18" s="70" t="s">
        <x:v>6</x:v>
      </x:c>
      <x:c r="L18" s="63"/>
      <x:c r="M18" s="63"/>
    </x:row>
    <x:row r="19" spans="1:13" ht="15" customHeight="1" x14ac:dyDescent="0.2">
      <x:c r="A19" s="208"/>
      <x:c r="B19" s="427" t="str">
        <x:f>$L$4</x:f>
        <x:v>PGT (UG fee)</x:v>
      </x:c>
      <x:c r="C19" s="528">
        <x:v>116.000</x:v>
      </x:c>
      <x:c r="D19" s="537">
        <x:v>5.120</x:v>
      </x:c>
      <x:c r="E19" s="211">
        <x:v>0.000</x:v>
      </x:c>
      <x:c r="F19" s="213">
        <x:v>121.120</x:v>
      </x:c>
      <x:c r="G19" s="214">
        <x:v>134836.840</x:v>
      </x:c>
      <x:c r="I19" s="70" t="s">
        <x:v>167</x:v>
      </x:c>
      <x:c r="J19" s="70" t="s">
        <x:v>31</x:v>
      </x:c>
      <x:c r="L19" s="63"/>
      <x:c r="M19" s="63"/>
    </x:row>
    <x:row r="20" spans="1:13" ht="15" customHeight="1" x14ac:dyDescent="0.2">
      <x:c r="A20" s="209" t="s">
        <x:v>132</x:v>
      </x:c>
      <x:c r="B20" s="428" t="s">
        <x:v>6</x:v>
      </x:c>
      <x:c r="C20" s="524">
        <x:v>9187.000</x:v>
      </x:c>
      <x:c r="D20" s="532">
        <x:v>263.870</x:v>
      </x:c>
      <x:c r="E20" s="210">
        <x:v>6.390</x:v>
      </x:c>
      <x:c r="F20" s="215">
        <x:v>9457.260</x:v>
      </x:c>
      <x:c r="G20" s="216">
        <x:v>2016760.695</x:v>
      </x:c>
      <x:c r="I20" s="70" t="s">
        <x:v>168</x:v>
      </x:c>
      <x:c r="J20" s="70" t="s">
        <x:v>6</x:v>
      </x:c>
      <x:c r="L20" s="63"/>
      <x:c r="M20" s="63"/>
    </x:row>
    <x:row r="21" spans="1:13" ht="15" customHeight="1" x14ac:dyDescent="0.2">
      <x:c r="A21" s="208"/>
      <x:c r="B21" s="427" t="str">
        <x:f>$L$4</x:f>
        <x:v>PGT (UG fee)</x:v>
      </x:c>
      <x:c r="C21" s="528">
        <x:v>1347.000</x:v>
      </x:c>
      <x:c r="D21" s="537">
        <x:v>26.210</x:v>
      </x:c>
      <x:c r="E21" s="211">
        <x:v>0.000</x:v>
      </x:c>
      <x:c r="F21" s="213">
        <x:v>1373.210</x:v>
      </x:c>
      <x:c r="G21" s="214">
        <x:v>1254084.033</x:v>
      </x:c>
      <x:c r="I21" s="70" t="s">
        <x:v>168</x:v>
      </x:c>
      <x:c r="J21" s="70" t="s">
        <x:v>31</x:v>
      </x:c>
      <x:c r="L21" s="63"/>
      <x:c r="M21" s="63"/>
    </x:row>
    <x:row r="22" spans="1:13" ht="15" customHeight="1" x14ac:dyDescent="0.2">
      <x:c r="A22" s="217" t="s">
        <x:v>134</x:v>
      </x:c>
      <x:c r="B22" s="429" t="s">
        <x:v>6</x:v>
      </x:c>
      <x:c r="C22" s="523">
        <x:v>33.000</x:v>
      </x:c>
      <x:c r="D22" s="538">
        <x:v>4.240</x:v>
      </x:c>
      <x:c r="E22" s="218">
        <x:v>0.000</x:v>
      </x:c>
      <x:c r="F22" s="219">
        <x:v>37.240</x:v>
      </x:c>
      <x:c r="G22" s="220">
        <x:v>7941.430</x:v>
      </x:c>
      <x:c r="I22" s="70" t="s">
        <x:v>169</x:v>
      </x:c>
      <x:c r="J22" s="70" t="s">
        <x:v>6</x:v>
      </x:c>
      <x:c r="L22" s="63"/>
      <x:c r="M22" s="63"/>
    </x:row>
    <x:row r="23" spans="1:13" ht="15" customHeight="1" x14ac:dyDescent="0.2">
      <x:c r="A23" s="208"/>
      <x:c r="B23" s="427" t="str">
        <x:f>$L$4</x:f>
        <x:v>PGT (UG fee)</x:v>
      </x:c>
      <x:c r="C23" s="528">
        <x:v>0</x:v>
      </x:c>
      <x:c r="D23" s="537">
        <x:v>0</x:v>
      </x:c>
      <x:c r="E23" s="211">
        <x:v>0</x:v>
      </x:c>
      <x:c r="F23" s="213">
        <x:v>0</x:v>
      </x:c>
      <x:c r="G23" s="214">
        <x:v>0</x:v>
      </x:c>
      <x:c r="I23" s="70" t="s">
        <x:v>169</x:v>
      </x:c>
      <x:c r="J23" s="70" t="s">
        <x:v>31</x:v>
      </x:c>
      <x:c r="L23" s="63"/>
      <x:c r="M23" s="63"/>
    </x:row>
    <x:row r="24" spans="1:13" ht="15" customHeight="1" x14ac:dyDescent="0.2">
      <x:c r="A24" s="217" t="s">
        <x:v>156</x:v>
      </x:c>
      <x:c r="B24" s="429" t="s">
        <x:v>6</x:v>
      </x:c>
      <x:c r="C24" s="523">
        <x:v>3163.000</x:v>
      </x:c>
      <x:c r="D24" s="538">
        <x:v>211.640</x:v>
      </x:c>
      <x:c r="E24" s="218">
        <x:v>7.910</x:v>
      </x:c>
      <x:c r="F24" s="219">
        <x:v>3382.550</x:v>
      </x:c>
      <x:c r="G24" s="220">
        <x:v>268912.725</x:v>
      </x:c>
      <x:c r="I24" s="70" t="s">
        <x:v>170</x:v>
      </x:c>
      <x:c r="J24" s="70" t="s">
        <x:v>6</x:v>
      </x:c>
      <x:c r="L24" s="63"/>
      <x:c r="M24" s="63"/>
    </x:row>
    <x:row r="25" spans="1:13" ht="15" customHeight="1" x14ac:dyDescent="0.2">
      <x:c r="A25" s="208"/>
      <x:c r="B25" s="427" t="str">
        <x:f>$L$4</x:f>
        <x:v>PGT (UG fee)</x:v>
      </x:c>
      <x:c r="C25" s="528">
        <x:v>710.000</x:v>
      </x:c>
      <x:c r="D25" s="537">
        <x:v>3.120</x:v>
      </x:c>
      <x:c r="E25" s="211">
        <x:v>1.810</x:v>
      </x:c>
      <x:c r="F25" s="211">
        <x:v>714.930</x:v>
      </x:c>
      <x:c r="G25" s="212">
        <x:v>557287.935</x:v>
      </x:c>
      <x:c r="I25" s="70" t="s">
        <x:v>170</x:v>
      </x:c>
      <x:c r="J25" s="70" t="s">
        <x:v>31</x:v>
      </x:c>
      <x:c r="L25" s="63"/>
      <x:c r="M25" s="63"/>
    </x:row>
    <x:row r="26" spans="1:13" ht="15" customHeight="1" x14ac:dyDescent="0.2">
      <x:c r="A26" s="217" t="s">
        <x:v>157</x:v>
      </x:c>
      <x:c r="B26" s="429" t="s">
        <x:v>6</x:v>
      </x:c>
      <x:c r="C26" s="523">
        <x:v>1925.000</x:v>
      </x:c>
      <x:c r="D26" s="538">
        <x:v>50.360</x:v>
      </x:c>
      <x:c r="E26" s="218">
        <x:v>4.620</x:v>
      </x:c>
      <x:c r="F26" s="219">
        <x:v>1979.980</x:v>
      </x:c>
      <x:c r="G26" s="220">
        <x:v>157408.410</x:v>
      </x:c>
      <x:c r="I26" s="70" t="s">
        <x:v>171</x:v>
      </x:c>
      <x:c r="J26" s="70" t="s">
        <x:v>6</x:v>
      </x:c>
      <x:c r="L26" s="63"/>
      <x:c r="M26" s="63"/>
    </x:row>
    <x:row r="27" spans="1:13" ht="15" customHeight="1" x14ac:dyDescent="0.2">
      <x:c r="A27" s="208"/>
      <x:c r="B27" s="427" t="str">
        <x:f>$L$4</x:f>
        <x:v>PGT (UG fee)</x:v>
      </x:c>
      <x:c r="C27" s="528">
        <x:v>0</x:v>
      </x:c>
      <x:c r="D27" s="537">
        <x:v>0</x:v>
      </x:c>
      <x:c r="E27" s="211">
        <x:v>0</x:v>
      </x:c>
      <x:c r="F27" s="211">
        <x:v>0</x:v>
      </x:c>
      <x:c r="G27" s="212">
        <x:v>0</x:v>
      </x:c>
      <x:c r="I27" s="70" t="s">
        <x:v>171</x:v>
      </x:c>
      <x:c r="J27" s="70" t="s">
        <x:v>31</x:v>
      </x:c>
      <x:c r="L27" s="63"/>
      <x:c r="M27" s="63"/>
    </x:row>
    <x:row r="28" spans="1:13" ht="15" customHeight="1" x14ac:dyDescent="0.2">
      <x:c r="A28" s="217" t="s">
        <x:v>138</x:v>
      </x:c>
      <x:c r="B28" s="429" t="s">
        <x:v>6</x:v>
      </x:c>
      <x:c r="C28" s="523">
        <x:v>209.000</x:v>
      </x:c>
      <x:c r="D28" s="538">
        <x:v>0.270</x:v>
      </x:c>
      <x:c r="E28" s="218">
        <x:v>0.970</x:v>
      </x:c>
      <x:c r="F28" s="219">
        <x:v>210.240</x:v>
      </x:c>
      <x:c r="G28" s="220">
        <x:v>752554.080</x:v>
      </x:c>
      <x:c r="I28" s="70" t="s">
        <x:v>172</x:v>
      </x:c>
      <x:c r="J28" s="70" t="s">
        <x:v>6</x:v>
      </x:c>
      <x:c r="L28" s="63"/>
      <x:c r="M28" s="63"/>
    </x:row>
    <x:row r="29" spans="1:13" ht="15" customHeight="1" x14ac:dyDescent="0.2">
      <x:c r="A29" s="208"/>
      <x:c r="B29" s="427" t="str">
        <x:f>$L$4</x:f>
        <x:v>PGT (UG fee)</x:v>
      </x:c>
      <x:c r="C29" s="528">
        <x:v>0</x:v>
      </x:c>
      <x:c r="D29" s="537">
        <x:v>0</x:v>
      </x:c>
      <x:c r="E29" s="211">
        <x:v>0</x:v>
      </x:c>
      <x:c r="F29" s="213">
        <x:v>0</x:v>
      </x:c>
      <x:c r="G29" s="214">
        <x:v>0</x:v>
      </x:c>
      <x:c r="I29" s="70" t="s">
        <x:v>172</x:v>
      </x:c>
      <x:c r="J29" s="70" t="s">
        <x:v>31</x:v>
      </x:c>
      <x:c r="L29" s="63"/>
      <x:c r="M29" s="63"/>
    </x:row>
    <x:row r="30" spans="1:13" ht="15" customHeight="1" x14ac:dyDescent="0.2">
      <x:c r="A30" s="217" t="s">
        <x:v>139</x:v>
      </x:c>
      <x:c r="B30" s="429" t="s">
        <x:v>6</x:v>
      </x:c>
      <x:c r="C30" s="523">
        <x:v>90.000</x:v>
      </x:c>
      <x:c r="D30" s="538">
        <x:v>0.900</x:v>
      </x:c>
      <x:c r="E30" s="218">
        <x:v>0.980</x:v>
      </x:c>
      <x:c r="F30" s="219">
        <x:v>91.880</x:v>
      </x:c>
      <x:c r="G30" s="220">
        <x:v>328884.460</x:v>
      </x:c>
      <x:c r="I30" s="70" t="s">
        <x:v>173</x:v>
      </x:c>
      <x:c r="J30" s="70" t="s">
        <x:v>6</x:v>
      </x:c>
      <x:c r="L30" s="63"/>
      <x:c r="M30" s="63"/>
    </x:row>
    <x:row r="31" spans="1:13" ht="15" customHeight="1" x14ac:dyDescent="0.2">
      <x:c r="A31" s="208"/>
      <x:c r="B31" s="427" t="str">
        <x:f>$L$4</x:f>
        <x:v>PGT (UG fee)</x:v>
      </x:c>
      <x:c r="C31" s="528">
        <x:v>0</x:v>
      </x:c>
      <x:c r="D31" s="537">
        <x:v>0</x:v>
      </x:c>
      <x:c r="E31" s="211">
        <x:v>0</x:v>
      </x:c>
      <x:c r="F31" s="213">
        <x:v>0</x:v>
      </x:c>
      <x:c r="G31" s="214">
        <x:v>0</x:v>
      </x:c>
      <x:c r="I31" s="70" t="s">
        <x:v>173</x:v>
      </x:c>
      <x:c r="J31" s="70" t="s">
        <x:v>31</x:v>
      </x:c>
      <x:c r="L31" s="63"/>
      <x:c r="M31" s="63"/>
    </x:row>
    <x:row r="32" spans="1:13" ht="15" customHeight="1" x14ac:dyDescent="0.2">
      <x:c r="A32" s="217" t="s">
        <x:v>158</x:v>
      </x:c>
      <x:c r="B32" s="429" t="s">
        <x:v>6</x:v>
      </x:c>
      <x:c r="C32" s="523">
        <x:v>5420.000</x:v>
      </x:c>
      <x:c r="D32" s="538">
        <x:v>127.210</x:v>
      </x:c>
      <x:c r="E32" s="218">
        <x:v>19.500</x:v>
      </x:c>
      <x:c r="F32" s="219">
        <x:v>5566.710</x:v>
      </x:c>
      <x:c r="G32" s="220">
        <x:v>442553.445</x:v>
      </x:c>
      <x:c r="I32" s="70" t="s">
        <x:v>174</x:v>
      </x:c>
      <x:c r="J32" s="70" t="s">
        <x:v>6</x:v>
      </x:c>
      <x:c r="L32" s="63"/>
      <x:c r="M32" s="63"/>
    </x:row>
    <x:row r="33" spans="1:14" ht="15" customHeight="1" x14ac:dyDescent="0.2">
      <x:c r="A33" s="208"/>
      <x:c r="B33" s="427" t="str">
        <x:f>$L$4</x:f>
        <x:v>PGT (UG fee)</x:v>
      </x:c>
      <x:c r="C33" s="528">
        <x:v>1066.000</x:v>
      </x:c>
      <x:c r="D33" s="537">
        <x:v>4.680</x:v>
      </x:c>
      <x:c r="E33" s="211">
        <x:v>2.800</x:v>
      </x:c>
      <x:c r="F33" s="211">
        <x:v>1073.480</x:v>
      </x:c>
      <x:c r="G33" s="212">
        <x:v>836777.660</x:v>
      </x:c>
      <x:c r="I33" s="70" t="s">
        <x:v>174</x:v>
      </x:c>
      <x:c r="J33" s="70" t="s">
        <x:v>31</x:v>
      </x:c>
      <x:c r="L33" s="63"/>
      <x:c r="M33" s="63"/>
      <x:c r="N33" s="206"/>
    </x:row>
    <x:row r="34" spans="1:14" ht="15" customHeight="1" x14ac:dyDescent="0.2">
      <x:c r="A34" s="217" t="s">
        <x:v>289</x:v>
      </x:c>
      <x:c r="B34" s="429" t="s">
        <x:v>6</x:v>
      </x:c>
      <x:c r="C34" s="523">
        <x:v>536.000</x:v>
      </x:c>
      <x:c r="D34" s="538">
        <x:v>12.510</x:v>
      </x:c>
      <x:c r="E34" s="218">
        <x:v>0.000</x:v>
      </x:c>
      <x:c r="F34" s="219">
        <x:v>548.510</x:v>
      </x:c>
      <x:c r="G34" s="220">
        <x:v>701818.545</x:v>
      </x:c>
      <x:c r="I34" s="70" t="s">
        <x:v>175</x:v>
      </x:c>
      <x:c r="J34" s="70" t="s">
        <x:v>6</x:v>
      </x:c>
      <x:c r="L34" s="63"/>
    </x:row>
    <x:row r="35" spans="1:14" ht="15" customHeight="1" x14ac:dyDescent="0.2">
      <x:c r="A35" s="208"/>
      <x:c r="B35" s="427" t="str">
        <x:f>$L$4</x:f>
        <x:v>PGT (UG fee)</x:v>
      </x:c>
      <x:c r="C35" s="528">
        <x:v>33.000</x:v>
      </x:c>
      <x:c r="D35" s="537">
        <x:v>0.000</x:v>
      </x:c>
      <x:c r="E35" s="211">
        <x:v>0.000</x:v>
      </x:c>
      <x:c r="F35" s="213">
        <x:v>33.000</x:v>
      </x:c>
      <x:c r="G35" s="214">
        <x:v>65323.500</x:v>
      </x:c>
      <x:c r="I35" s="70" t="s">
        <x:v>175</x:v>
      </x:c>
      <x:c r="J35" s="70" t="s">
        <x:v>31</x:v>
      </x:c>
      <x:c r="L35" s="63"/>
    </x:row>
    <x:row r="36" spans="1:14" ht="15" customHeight="1" x14ac:dyDescent="0.2">
      <x:c r="A36" s="217" t="s">
        <x:v>133</x:v>
      </x:c>
      <x:c r="B36" s="429" t="s">
        <x:v>6</x:v>
      </x:c>
      <x:c r="C36" s="523">
        <x:v>3494.000</x:v>
      </x:c>
      <x:c r="D36" s="538">
        <x:v>25.390</x:v>
      </x:c>
      <x:c r="E36" s="218">
        <x:v>5.680</x:v>
      </x:c>
      <x:c r="F36" s="219">
        <x:v>3525.070</x:v>
      </x:c>
      <x:c r="G36" s="220">
        <x:v>4510327.065</x:v>
      </x:c>
      <x:c r="I36" s="70" t="s">
        <x:v>176</x:v>
      </x:c>
      <x:c r="J36" s="70" t="s">
        <x:v>6</x:v>
      </x:c>
      <x:c r="L36" s="63"/>
    </x:row>
    <x:row r="37" spans="1:14" ht="15" customHeight="1" x14ac:dyDescent="0.2">
      <x:c r="A37" s="208"/>
      <x:c r="B37" s="427" t="str">
        <x:f>$L$4</x:f>
        <x:v>PGT (UG fee)</x:v>
      </x:c>
      <x:c r="C37" s="528">
        <x:v>62.000</x:v>
      </x:c>
      <x:c r="D37" s="537">
        <x:v>0</x:v>
      </x:c>
      <x:c r="E37" s="211">
        <x:v>0.000</x:v>
      </x:c>
      <x:c r="F37" s="213">
        <x:v>62.000</x:v>
      </x:c>
      <x:c r="G37" s="214">
        <x:v>122729.000</x:v>
      </x:c>
      <x:c r="I37" s="70" t="s">
        <x:v>176</x:v>
      </x:c>
      <x:c r="J37" s="70" t="s">
        <x:v>31</x:v>
      </x:c>
      <x:c r="L37" s="63"/>
    </x:row>
    <x:row r="38" spans="1:14" ht="15" customHeight="1" x14ac:dyDescent="0.2">
      <x:c r="A38" s="217" t="s">
        <x:v>135</x:v>
      </x:c>
      <x:c r="B38" s="429" t="s">
        <x:v>6</x:v>
      </x:c>
      <x:c r="C38" s="523">
        <x:v>685.000</x:v>
      </x:c>
      <x:c r="D38" s="538">
        <x:v>6.590</x:v>
      </x:c>
      <x:c r="E38" s="218">
        <x:v>0.000</x:v>
      </x:c>
      <x:c r="F38" s="219">
        <x:v>691.590</x:v>
      </x:c>
      <x:c r="G38" s="220">
        <x:v>884889.405</x:v>
      </x:c>
      <x:c r="I38" s="70" t="s">
        <x:v>177</x:v>
      </x:c>
      <x:c r="J38" s="70" t="s">
        <x:v>6</x:v>
      </x:c>
      <x:c r="L38" s="63"/>
    </x:row>
    <x:row r="39" spans="1:14" ht="15" customHeight="1" x14ac:dyDescent="0.2">
      <x:c r="A39" s="209"/>
      <x:c r="B39" s="428" t="str">
        <x:f>$L$4</x:f>
        <x:v>PGT (UG fee)</x:v>
      </x:c>
      <x:c r="C39" s="529">
        <x:v>54.000</x:v>
      </x:c>
      <x:c r="D39" s="539">
        <x:v>0</x:v>
      </x:c>
      <x:c r="E39" s="337">
        <x:v>0.000</x:v>
      </x:c>
      <x:c r="F39" s="221">
        <x:v>54.000</x:v>
      </x:c>
      <x:c r="G39" s="222">
        <x:v>106893.000</x:v>
      </x:c>
      <x:c r="I39" s="70" t="s">
        <x:v>177</x:v>
      </x:c>
      <x:c r="J39" s="70" t="s">
        <x:v>31</x:v>
      </x:c>
      <x:c r="L39" s="63"/>
    </x:row>
    <x:row r="40" spans="1:14" ht="15" customHeight="1" x14ac:dyDescent="0.2">
      <x:c r="A40" s="217" t="s">
        <x:v>136</x:v>
      </x:c>
      <x:c r="B40" s="429" t="s">
        <x:v>6</x:v>
      </x:c>
      <x:c r="C40" s="523">
        <x:v>1443.000</x:v>
      </x:c>
      <x:c r="D40" s="538">
        <x:v>26.410</x:v>
      </x:c>
      <x:c r="E40" s="218">
        <x:v>0.000</x:v>
      </x:c>
      <x:c r="F40" s="219">
        <x:v>1469.410</x:v>
      </x:c>
      <x:c r="G40" s="220">
        <x:v>410700.095</x:v>
      </x:c>
      <x:c r="I40" s="70" t="s">
        <x:v>178</x:v>
      </x:c>
      <x:c r="J40" s="70" t="s">
        <x:v>6</x:v>
      </x:c>
      <x:c r="L40" s="63"/>
    </x:row>
    <x:row r="41" spans="1:14" ht="15" customHeight="1" thickBot="1" x14ac:dyDescent="0.25">
      <x:c r="A41" s="209"/>
      <x:c r="B41" s="428" t="str">
        <x:f>$L$4</x:f>
        <x:v>PGT (UG fee)</x:v>
      </x:c>
      <x:c r="C41" s="529">
        <x:v>555.000</x:v>
      </x:c>
      <x:c r="D41" s="539">
        <x:v>5.260</x:v>
      </x:c>
      <x:c r="E41" s="337">
        <x:v>0.870</x:v>
      </x:c>
      <x:c r="F41" s="221">
        <x:v>561.130</x:v>
      </x:c>
      <x:c r="G41" s="222">
        <x:v>549626.835</x:v>
      </x:c>
      <x:c r="I41" s="70" t="s">
        <x:v>178</x:v>
      </x:c>
      <x:c r="J41" s="70" t="s">
        <x:v>31</x:v>
      </x:c>
      <x:c r="L41" s="63"/>
    </x:row>
    <x:row r="42" spans="1:14" ht="15" customHeight="1" thickTop="1" x14ac:dyDescent="0.2">
      <x:c r="A42" s="223" t="s">
        <x:v>3</x:v>
      </x:c>
      <x:c r="B42" s="430" t="s">
        <x:v>6</x:v>
      </x:c>
      <x:c r="C42" s="498">
        <x:v>76895.000</x:v>
      </x:c>
      <x:c r="D42" s="540">
        <x:v>1641.100</x:v>
      </x:c>
      <x:c r="E42" s="425">
        <x:v>132.390</x:v>
      </x:c>
      <x:c r="F42" s="224">
        <x:v>77820.820</x:v>
      </x:c>
      <x:c r="G42" s="225">
        <x:v>21865608.777</x:v>
      </x:c>
      <x:c r="I42" s="70" t="s">
        <x:v>180</x:v>
      </x:c>
      <x:c r="J42" s="70" t="s">
        <x:v>6</x:v>
      </x:c>
      <x:c r="L42" s="63"/>
    </x:row>
    <x:row r="43" spans="1:14" ht="15" customHeight="1" x14ac:dyDescent="0.2">
      <x:c r="A43" s="226"/>
      <x:c r="B43" s="431" t="str">
        <x:f>$L$4</x:f>
        <x:v>PGT (UG fee)</x:v>
      </x:c>
      <x:c r="C43" s="530">
        <x:v>5775.000</x:v>
      </x:c>
      <x:c r="D43" s="541">
        <x:v>69.050</x:v>
      </x:c>
      <x:c r="E43" s="338">
        <x:v>7.140</x:v>
      </x:c>
      <x:c r="F43" s="227">
        <x:v>5851.190</x:v>
      </x:c>
      <x:c r="G43" s="228">
        <x:v>5314567.968</x:v>
      </x:c>
      <x:c r="I43" s="70" t="s">
        <x:v>180</x:v>
      </x:c>
      <x:c r="J43" s="70" t="s">
        <x:v>31</x:v>
      </x:c>
      <x:c r="L43" s="63"/>
    </x:row>
    <x:row r="44" spans="1:14" ht="15" customHeight="1" thickBot="1" x14ac:dyDescent="0.25">
      <x:c r="A44" s="229"/>
      <x:c r="B44" s="432" t="s">
        <x:v>4</x:v>
      </x:c>
      <x:c r="C44" s="499">
        <x:v>82670.000</x:v>
      </x:c>
      <x:c r="D44" s="542">
        <x:v>1710.150</x:v>
      </x:c>
      <x:c r="E44" s="230">
        <x:v>139.530</x:v>
      </x:c>
      <x:c r="F44" s="230">
        <x:v>83672.010</x:v>
      </x:c>
      <x:c r="G44" s="395">
        <x:v>27180177.000</x:v>
      </x:c>
      <x:c r="I44" s="70" t="s">
        <x:v>180</x:v>
      </x:c>
      <x:c r="J44" s="70" t="s">
        <x:v>180</x:v>
      </x:c>
      <x:c r="L44" s="63"/>
    </x:row>
    <x:row r="46" spans="1:14" hidden="1" x14ac:dyDescent="0.2">
      <x:c r="A46" s="67" t="s">
        <x:v>179</x:v>
      </x:c>
      <x:c r="B46" s="67"/>
      <x:c r="C46" s="70" t="s">
        <x:v>2</x:v>
      </x:c>
      <x:c r="D46" s="70" t="s">
        <x:v>1</x:v>
      </x:c>
      <x:c r="E46" s="70" t="s">
        <x:v>180</x:v>
      </x:c>
      <x:c r="F46" s="70" t="s">
        <x:v>180</x:v>
      </x:c>
      <x:c r="G46" s="70" t="s">
        <x:v>180</x:v>
      </x:c>
    </x:row>
    <x:row r="47" spans="1:14" hidden="1" x14ac:dyDescent="0.2">
      <x:c r="C47" s="70" t="s">
        <x:v>276</x:v>
      </x:c>
      <x:c r="D47" s="70" t="s">
        <x:v>276</x:v>
      </x:c>
      <x:c r="E47" s="70" t="s">
        <x:v>277</x:v>
      </x:c>
      <x:c r="F47" s="70" t="s">
        <x:v>271</x:v>
      </x:c>
      <x:c r="G47" s="70" t="s">
        <x:v>320</x:v>
      </x:c>
    </x:row>
  </x:sheetData>
  <x:mergeCells count="1">
    <x:mergeCell ref="C4:D4"/>
  </x:mergeCells>
  <x:conditionalFormatting sqref="C7 C9 F6:G9">
    <x:cfRule type="cellIs" dxfId="29" priority="16" operator="equal">
      <x:formula>0</x:formula>
    </x:cfRule>
  </x:conditionalFormatting>
  <x:conditionalFormatting sqref="C8 C6 D42 D44 F11:G11 F13:G23 F25:G25 F27:G31 F33:G41 C10:C44 E42:G44">
    <x:cfRule type="cellIs" dxfId="28" priority="14" operator="equal">
      <x:formula>0</x:formula>
    </x:cfRule>
  </x:conditionalFormatting>
  <x:conditionalFormatting sqref="E7 E9">
    <x:cfRule type="cellIs" dxfId="27" priority="11" operator="equal">
      <x:formula>0</x:formula>
    </x:cfRule>
  </x:conditionalFormatting>
  <x:conditionalFormatting sqref="E8 E6 E10:E41">
    <x:cfRule type="cellIs" dxfId="26" priority="10" operator="equal">
      <x:formula>0</x:formula>
    </x:cfRule>
  </x:conditionalFormatting>
  <x:conditionalFormatting sqref="D7 D9">
    <x:cfRule type="cellIs" dxfId="25" priority="9" operator="equal">
      <x:formula>0</x:formula>
    </x:cfRule>
  </x:conditionalFormatting>
  <x:conditionalFormatting sqref="D8 D6 D10:D41">
    <x:cfRule type="cellIs" dxfId="24" priority="8" operator="equal">
      <x:formula>0</x:formula>
    </x:cfRule>
  </x:conditionalFormatting>
  <x:conditionalFormatting sqref="D43">
    <x:cfRule type="cellIs" dxfId="23" priority="6" operator="equal">
      <x:formula>0</x:formula>
    </x:cfRule>
  </x:conditionalFormatting>
  <x:conditionalFormatting sqref="F10:G10">
    <x:cfRule type="cellIs" dxfId="22" priority="5" operator="equal">
      <x:formula>0</x:formula>
    </x:cfRule>
  </x:conditionalFormatting>
  <x:conditionalFormatting sqref="F12:G12">
    <x:cfRule type="cellIs" dxfId="21" priority="4" operator="equal">
      <x:formula>0</x:formula>
    </x:cfRule>
  </x:conditionalFormatting>
  <x:conditionalFormatting sqref="F24:G24">
    <x:cfRule type="cellIs" dxfId="20" priority="3" operator="equal">
      <x:formula>0</x:formula>
    </x:cfRule>
  </x:conditionalFormatting>
  <x:conditionalFormatting sqref="F26:G26">
    <x:cfRule type="cellIs" dxfId="19" priority="2" operator="equal">
      <x:formula>0</x:formula>
    </x:cfRule>
  </x:conditionalFormatting>
  <x:conditionalFormatting sqref="F32:G32">
    <x:cfRule type="cellIs" dxfId="18" priority="1" operator="equal">
      <x:formula>0</x:formula>
    </x:cfRule>
  </x:conditionalFormatting>
  <x:pageMargins left="0.70866141732283472" right="0.70866141732283472" top="0.74803149606299213" bottom="0.74803149606299213" header="0.31496062992125984" footer="0.31496062992125984"/>
  <x:pageSetup paperSize="9" scale="67" orientation="landscape" r:id="rId1"/>
  <x:headerFooter>
    <x:oddHeader>&amp;CPage &amp;P&amp;R&amp;F</x:oddHeader>
  </x:headerFooter>
  <x:ignoredErrors>
    <x:ignoredError sqref="G2:H3 G1 A2:B2 D2:D3 F7:G7 A42:B44 B3 A5:B33 A4:B4 F9:G9 A35:B41 B34 F11:G11 F13:G23 F25:G25 F27:G31 F33:G41" unlockedFormula="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7">
    <x:tabColor theme="6" tint="0.39997558519241921"/>
    <x:pageSetUpPr fitToPage="1"/>
  </x:sheetPr>
  <x:dimension ref="A1:N18"/>
  <x:sheetViews>
    <x:sheetView showGridLines="0" zoomScaleNormal="100" workbookViewId="0">
      <x:selection sqref="A1:E1"/>
    </x:sheetView>
  </x:sheetViews>
  <x:sheetFormatPr defaultColWidth="9.140625" defaultRowHeight="13.5" x14ac:dyDescent="0.2"/>
  <x:cols>
    <x:col min="1" max="1" width="52.85546875" style="55" bestFit="1" customWidth="1"/>
    <x:col min="2" max="3" width="10.7109375" style="55" customWidth="1"/>
    <x:col min="4" max="4" width="10.28515625" style="55" customWidth="1"/>
    <x:col min="5" max="5" width="9.5703125" style="55" customWidth="1"/>
    <x:col min="6" max="6" width="14.28515625" style="55" customWidth="1"/>
    <x:col min="7" max="7" width="14.140625" style="55" customWidth="1"/>
    <x:col min="8" max="8" width="9.140625" style="55"/>
    <x:col min="9" max="9" width="14" style="55" hidden="1" bestFit="1" customWidth="1"/>
    <x:col min="10" max="11" width="9.140625" style="55" customWidth="1"/>
    <x:col min="12" max="16384" width="9.140625" style="55"/>
  </x:cols>
  <x:sheetData>
    <x:row r="1" spans="1:14" ht="15.75" customHeight="1" x14ac:dyDescent="0.25">
      <x:c r="A1" s="570" t="str">
        <x:f>'A Summary'!I19</x:f>
        <x:v xml:space="preserve">Provider </x:v>
      </x:c>
      <x:c r="B1" s="570"/>
      <x:c r="C1" s="570"/>
      <x:c r="D1" s="570"/>
      <x:c r="E1" s="570"/>
      <x:c r="G1" s="96"/>
      <x:c r="K1" s="63"/>
    </x:row>
    <x:row r="2" spans="1:14" x14ac:dyDescent="0.2">
      <x:c r="B2" s="56"/>
      <x:c r="C2" s="56"/>
      <x:c r="K2" s="63"/>
    </x:row>
    <x:row r="3" spans="1:14" ht="22.7" customHeight="1" thickBot="1" x14ac:dyDescent="0.25">
      <x:c r="A3" s="97" t="s">
        <x:v>322</x:v>
      </x:c>
      <x:c r="E3" s="63"/>
      <x:c r="F3" s="63"/>
      <x:c r="G3" s="63"/>
      <x:c r="H3" s="63"/>
      <x:c r="K3" s="56"/>
    </x:row>
    <x:row r="4" spans="1:14" ht="27" customHeight="1" x14ac:dyDescent="0.2">
      <x:c r="A4" s="98"/>
      <x:c r="B4" s="571" t="s">
        <x:v>343</x:v>
      </x:c>
      <x:c r="C4" s="580"/>
      <x:c r="D4" s="580"/>
      <x:c r="E4" s="572"/>
      <x:c r="F4" s="581" t="s">
        <x:v>324</x:v>
      </x:c>
      <x:c r="G4" s="573" t="s">
        <x:v>325</x:v>
      </x:c>
    </x:row>
    <x:row r="5" spans="1:14" x14ac:dyDescent="0.2">
      <x:c r="A5" s="145"/>
      <x:c r="B5" s="576" t="s">
        <x:v>250</x:v>
      </x:c>
      <x:c r="C5" s="577"/>
      <x:c r="D5" s="578" t="s">
        <x:v>149</x:v>
      </x:c>
      <x:c r="E5" s="579"/>
      <x:c r="F5" s="582"/>
      <x:c r="G5" s="574"/>
    </x:row>
    <x:row r="6" spans="1:14" ht="27" x14ac:dyDescent="0.2">
      <x:c r="A6" s="200" t="s">
        <x:v>148</x:v>
      </x:c>
      <x:c r="B6" s="398" t="s">
        <x:v>263</x:v>
      </x:c>
      <x:c r="C6" s="397" t="s">
        <x:v>147</x:v>
      </x:c>
      <x:c r="D6" s="201" t="s">
        <x:v>263</x:v>
      </x:c>
      <x:c r="E6" s="202" t="s">
        <x:v>147</x:v>
      </x:c>
      <x:c r="F6" s="583"/>
      <x:c r="G6" s="575"/>
      <x:c r="I6" s="203" t="s">
        <x:v>151</x:v>
      </x:c>
    </x:row>
    <x:row r="7" spans="1:14" ht="14.25" customHeight="1" x14ac:dyDescent="0.2">
      <x:c r="A7" s="204" t="s">
        <x:v>347</x:v>
      </x:c>
      <x:c r="B7" s="543">
        <x:v>5037.000</x:v>
      </x:c>
      <x:c r="C7" s="544">
        <x:v>53.000</x:v>
      </x:c>
      <x:c r="D7" s="514">
        <x:v>2001.000</x:v>
      </x:c>
      <x:c r="E7" s="545">
        <x:v>10.000</x:v>
      </x:c>
      <x:c r="F7" s="514">
        <x:v>7101.000</x:v>
      </x:c>
      <x:c r="G7" s="514">
        <x:v>16438815.000</x:v>
      </x:c>
      <x:c r="I7" s="464" t="s">
        <x:v>341</x:v>
      </x:c>
      <x:c r="K7" s="145"/>
      <x:c r="L7" s="145"/>
      <x:c r="M7" s="145"/>
      <x:c r="N7" s="145"/>
    </x:row>
    <x:row r="8" spans="1:14" x14ac:dyDescent="0.2">
      <x:c r="A8" s="455" t="s">
        <x:v>337</x:v>
      </x:c>
      <x:c r="B8" s="546">
        <x:v>4804.000</x:v>
      </x:c>
      <x:c r="C8" s="547">
        <x:v>157.000</x:v>
      </x:c>
      <x:c r="D8" s="548">
        <x:v>0</x:v>
      </x:c>
      <x:c r="E8" s="549">
        <x:v>0</x:v>
      </x:c>
      <x:c r="F8" s="515">
        <x:v>4961.000</x:v>
      </x:c>
      <x:c r="G8" s="515">
        <x:v>11484715.000</x:v>
      </x:c>
      <x:c r="I8" s="464" t="s">
        <x:v>342</x:v>
      </x:c>
    </x:row>
    <x:row r="9" spans="1:14" x14ac:dyDescent="0.2">
      <x:c r="A9" s="457" t="s">
        <x:v>345</x:v>
      </x:c>
      <x:c r="B9" s="516">
        <x:v>9841.000</x:v>
      </x:c>
      <x:c r="C9" s="517">
        <x:v>210.000</x:v>
      </x:c>
      <x:c r="D9" s="516">
        <x:v>2001.000</x:v>
      </x:c>
      <x:c r="E9" s="518">
        <x:v>10.000</x:v>
      </x:c>
      <x:c r="F9" s="516">
        <x:v>12062.000</x:v>
      </x:c>
      <x:c r="G9" s="516">
        <x:v>27923530.000</x:v>
      </x:c>
      <x:c r="I9" s="464" t="s">
        <x:v>349</x:v>
      </x:c>
    </x:row>
    <x:row r="10" spans="1:14" x14ac:dyDescent="0.2">
      <x:c r="A10" s="444" t="s">
        <x:v>346</x:v>
      </x:c>
      <x:c r="B10" s="550">
        <x:v>2902.000</x:v>
      </x:c>
      <x:c r="C10" s="551">
        <x:v>33.000</x:v>
      </x:c>
      <x:c r="D10" s="443">
        <x:v>1245.000</x:v>
      </x:c>
      <x:c r="E10" s="552">
        <x:v>12.000</x:v>
      </x:c>
      <x:c r="F10" s="443">
        <x:v>4192.000</x:v>
      </x:c>
      <x:c r="G10" s="443">
        <x:v>9704480.000</x:v>
      </x:c>
      <x:c r="I10" s="464" t="s">
        <x:v>339</x:v>
      </x:c>
    </x:row>
    <x:row r="11" spans="1:14" x14ac:dyDescent="0.2">
      <x:c r="A11" s="444" t="s">
        <x:v>338</x:v>
      </x:c>
      <x:c r="B11" s="553">
        <x:v>1386.000</x:v>
      </x:c>
      <x:c r="C11" s="554">
        <x:v>77.000</x:v>
      </x:c>
      <x:c r="D11" s="555">
        <x:v>0</x:v>
      </x:c>
      <x:c r="E11" s="556">
        <x:v>0</x:v>
      </x:c>
      <x:c r="F11" s="456">
        <x:v>1463.000</x:v>
      </x:c>
      <x:c r="G11" s="456">
        <x:v>3386845.000</x:v>
      </x:c>
      <x:c r="I11" s="464" t="s">
        <x:v>340</x:v>
      </x:c>
    </x:row>
    <x:row r="12" spans="1:14" x14ac:dyDescent="0.2">
      <x:c r="A12" s="457" t="s">
        <x:v>348</x:v>
      </x:c>
      <x:c r="B12" s="458">
        <x:v>4288.000</x:v>
      </x:c>
      <x:c r="C12" s="459">
        <x:v>110.000</x:v>
      </x:c>
      <x:c r="D12" s="460">
        <x:v>1245.000</x:v>
      </x:c>
      <x:c r="E12" s="461">
        <x:v>12.000</x:v>
      </x:c>
      <x:c r="F12" s="460">
        <x:v>5655.000</x:v>
      </x:c>
      <x:c r="G12" s="460">
        <x:v>13091325.000</x:v>
      </x:c>
      <x:c r="I12" s="70" t="s">
        <x:v>350</x:v>
      </x:c>
    </x:row>
    <x:row r="13" spans="1:14" x14ac:dyDescent="0.2">
      <x:c r="A13" s="445"/>
      <x:c r="B13" s="446"/>
      <x:c r="C13" s="446"/>
      <x:c r="D13" s="446"/>
      <x:c r="E13" s="446"/>
      <x:c r="F13" s="446"/>
      <x:c r="G13" s="446"/>
      <x:c r="I13" s="415"/>
    </x:row>
    <x:row r="14" spans="1:14" ht="13.5" customHeight="1" thickBot="1" x14ac:dyDescent="0.25">
      <x:c r="A14" s="453" t="s">
        <x:v>344</x:v>
      </x:c>
      <x:c r="B14" s="513">
        <x:v>0</x:v>
      </x:c>
      <x:c r="C14" s="513">
        <x:v>0</x:v>
      </x:c>
      <x:c r="D14" s="513">
        <x:v>0</x:v>
      </x:c>
      <x:c r="E14" s="513">
        <x:v>0</x:v>
      </x:c>
      <x:c r="F14" s="513">
        <x:v>0.000</x:v>
      </x:c>
      <x:c r="G14" s="454">
        <x:v>28036965.000</x:v>
      </x:c>
      <x:c r="I14" s="144" t="s">
        <x:v>97</x:v>
      </x:c>
    </x:row>
    <x:row r="15" spans="1:14" x14ac:dyDescent="0.2">
      <x:c r="A15" s="66"/>
      <x:c r="B15" s="512"/>
      <x:c r="C15" s="512"/>
      <x:c r="D15" s="512"/>
      <x:c r="E15" s="512"/>
      <x:c r="F15" s="512"/>
      <x:c r="G15" s="197"/>
      <x:c r="I15" s="83"/>
    </x:row>
    <x:row r="16" spans="1:14" x14ac:dyDescent="0.2">
      <x:c r="A16" s="450"/>
      <x:c r="B16" s="451"/>
      <x:c r="C16" s="451"/>
      <x:c r="D16" s="451"/>
      <x:c r="E16" s="451"/>
      <x:c r="F16" s="451"/>
      <x:c r="G16" s="452"/>
    </x:row>
    <x:row r="17" spans="1:7" hidden="1" x14ac:dyDescent="0.2">
      <x:c r="A17" s="205" t="s">
        <x:v>179</x:v>
      </x:c>
      <x:c r="B17" s="144" t="s">
        <x:v>2</x:v>
      </x:c>
      <x:c r="C17" s="144" t="s">
        <x:v>2</x:v>
      </x:c>
      <x:c r="D17" s="144" t="s">
        <x:v>14</x:v>
      </x:c>
      <x:c r="E17" s="144" t="s">
        <x:v>14</x:v>
      </x:c>
      <x:c r="F17" s="144" t="s">
        <x:v>180</x:v>
      </x:c>
      <x:c r="G17" s="144" t="s">
        <x:v>180</x:v>
      </x:c>
    </x:row>
    <x:row r="18" spans="1:7" hidden="1" x14ac:dyDescent="0.2">
      <x:c r="B18" s="144" t="s">
        <x:v>87</x:v>
      </x:c>
      <x:c r="C18" s="144" t="s">
        <x:v>181</x:v>
      </x:c>
      <x:c r="D18" s="144" t="s">
        <x:v>87</x:v>
      </x:c>
      <x:c r="E18" s="144" t="s">
        <x:v>181</x:v>
      </x:c>
      <x:c r="F18" s="144" t="s">
        <x:v>332</x:v>
      </x:c>
      <x:c r="G18" s="144" t="s">
        <x:v>321</x:v>
      </x:c>
    </x:row>
  </x:sheetData>
  <x:mergeCells count="6">
    <x:mergeCell ref="G4:G6"/>
    <x:mergeCell ref="A1:E1"/>
    <x:mergeCell ref="B5:C5"/>
    <x:mergeCell ref="D5:E5"/>
    <x:mergeCell ref="B4:E4"/>
    <x:mergeCell ref="F4:F6"/>
  </x:mergeCells>
  <x:conditionalFormatting sqref="B7:C12 D12:G12 D9:E10 D7:E7 F7:G11 G14">
    <x:cfRule type="cellIs" dxfId="17" priority="1" operator="equal">
      <x:formula>0</x:formula>
    </x:cfRule>
  </x:conditionalFormatting>
  <x:pageMargins left="0.70866141732283472" right="0.70866141732283472" top="0.74803149606299213" bottom="0.74803149606299213" header="0.31496062992125984" footer="0.31496062992125984"/>
  <x:pageSetup paperSize="9" orientation="landscape" r:id="rId1"/>
  <x:headerFooter>
    <x:oddHeader>&amp;CPage &amp;P&amp;R&amp;F</x:oddHeader>
  </x:headerFooter>
  <x:ignoredErrors>
    <x:ignoredError sqref="A2:G2 A5:G5 B3:G3 B11:C11 A6 C6 E6:G6 A4 C4:E4 A1:F1 B10:G10 F11:G11" unlockedFormula="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5">
    <x:tabColor theme="6" tint="0.39997558519241921"/>
    <x:pageSetUpPr fitToPage="1"/>
  </x:sheetPr>
  <x:dimension ref="A1:T98"/>
  <x:sheetViews>
    <x:sheetView showGridLines="0" zoomScaleNormal="100" workbookViewId="0">
      <x:pane xSplit="4" ySplit="5" topLeftCell="E6" activePane="bottomRight" state="frozen"/>
      <x:selection sqref="A1:E1"/>
      <x:selection pane="topRight" sqref="A1:E1"/>
      <x:selection pane="bottomLeft" sqref="A1:E1"/>
      <x:selection pane="bottomRight" sqref="A1:G1"/>
    </x:sheetView>
  </x:sheetViews>
  <x:sheetFormatPr defaultColWidth="9.140625" defaultRowHeight="13.5" x14ac:dyDescent="0.2"/>
  <x:cols>
    <x:col min="1" max="1" width="7.42578125" style="55" customWidth="1"/>
    <x:col min="2" max="2" width="10.42578125" style="55" customWidth="1"/>
    <x:col min="3" max="3" width="21.42578125" style="55" customWidth="1"/>
    <x:col min="4" max="4" width="16.85546875" style="55" customWidth="1"/>
    <x:col min="5" max="5" width="13.5703125" style="55" customWidth="1"/>
    <x:col min="6" max="6" width="13.42578125" style="55" customWidth="1"/>
    <x:col min="7" max="7" width="12.7109375" style="55" customWidth="1"/>
    <x:col min="8" max="8" width="14.5703125" style="55" customWidth="1"/>
    <x:col min="9" max="9" width="14.140625" style="55" customWidth="1"/>
    <x:col min="10" max="10" width="15.42578125" style="55" customWidth="1"/>
    <x:col min="11" max="11" width="9.28515625" style="145" customWidth="1"/>
    <x:col min="12" max="12" width="11.140625" style="55" hidden="1" customWidth="1"/>
    <x:col min="13" max="13" width="8.28515625" style="55" hidden="1" customWidth="1"/>
    <x:col min="14" max="14" width="10.42578125" style="55" hidden="1" customWidth="1"/>
    <x:col min="15" max="15" width="8.85546875" style="55" hidden="1" customWidth="1"/>
    <x:col min="16" max="18" width="9.140625" style="55" customWidth="1"/>
    <x:col min="19" max="20" width="9.140625" style="55" hidden="1" customWidth="1"/>
    <x:col min="21" max="16384" width="9.140625" style="55"/>
  </x:cols>
  <x:sheetData>
    <x:row r="1" spans="1:19" ht="15.75" customHeight="1" x14ac:dyDescent="0.25">
      <x:c r="A1" s="570" t="str">
        <x:f>'A Summary'!I19</x:f>
        <x:v xml:space="preserve">Provider </x:v>
      </x:c>
      <x:c r="B1" s="570"/>
      <x:c r="C1" s="570"/>
      <x:c r="D1" s="570"/>
      <x:c r="E1" s="570"/>
      <x:c r="F1" s="570"/>
      <x:c r="G1" s="570"/>
      <x:c r="H1" s="96"/>
      <x:c r="I1" s="96"/>
      <x:c r="J1" s="96"/>
    </x:row>
    <x:row r="2" spans="1:19" ht="15" customHeight="1" x14ac:dyDescent="0.2">
      <x:c r="B2" s="56"/>
      <x:c r="C2" s="56"/>
      <x:c r="F2" s="63"/>
      <x:c r="G2" s="63"/>
    </x:row>
    <x:row r="3" spans="1:19" ht="22.7" customHeight="1" x14ac:dyDescent="0.2">
      <x:c r="A3" s="231" t="s">
        <x:v>304</x:v>
      </x:c>
      <x:c r="F3" s="63"/>
      <x:c r="G3" s="63"/>
    </x:row>
    <x:row r="4" spans="1:19" ht="22.7" customHeight="1" thickBot="1" x14ac:dyDescent="0.25">
      <x:c r="A4" s="231"/>
      <x:c r="F4" s="63"/>
      <x:c r="G4" s="63"/>
    </x:row>
    <x:row r="5" spans="1:19" s="99" customFormat="1" ht="81" x14ac:dyDescent="0.2">
      <x:c r="A5" s="341" t="s">
        <x:v>13</x:v>
      </x:c>
      <x:c r="B5" s="341" t="s">
        <x:v>0</x:v>
      </x:c>
      <x:c r="C5" s="341" t="s">
        <x:v>5</x:v>
      </x:c>
      <x:c r="D5" s="160" t="s">
        <x:v>10</x:v>
      </x:c>
      <x:c r="E5" s="342" t="s">
        <x:v>267</x:v>
      </x:c>
      <x:c r="F5" s="339" t="s">
        <x:v>385</x:v>
      </x:c>
      <x:c r="G5" s="344" t="s">
        <x:v>305</x:v>
      </x:c>
      <x:c r="H5" s="343" t="s">
        <x:v>92</x:v>
      </x:c>
      <x:c r="I5" s="340" t="s">
        <x:v>86</x:v>
      </x:c>
      <x:c r="J5" s="340" t="s">
        <x:v>260</x:v>
      </x:c>
      <x:c r="K5" s="396"/>
      <x:c r="L5" s="232" t="s">
        <x:v>27</x:v>
      </x:c>
      <x:c r="M5" s="232" t="s">
        <x:v>28</x:v>
      </x:c>
      <x:c r="N5" s="232" t="s">
        <x:v>29</x:v>
      </x:c>
      <x:c r="O5" s="232" t="s">
        <x:v>30</x:v>
      </x:c>
      <x:c r="Q5" s="350"/>
    </x:row>
    <x:row r="6" spans="1:19" x14ac:dyDescent="0.2">
      <x:c r="A6" s="233" t="s">
        <x:v>7</x:v>
      </x:c>
      <x:c r="B6" s="233" t="s">
        <x:v>250</x:v>
      </x:c>
      <x:c r="C6" s="233" t="s">
        <x:v>6</x:v>
      </x:c>
      <x:c r="D6" s="234" t="s">
        <x:v>12</x:v>
      </x:c>
      <x:c r="E6" s="124">
        <x:v>16888.670</x:v>
      </x:c>
      <x:c r="F6" s="125">
        <x:v>1591.18</x:v>
      </x:c>
      <x:c r="G6" s="235">
        <x:v>18479.85</x:v>
      </x:c>
      <x:c r="H6" s="365">
        <x:v>0</x:v>
      </x:c>
      <x:c r="I6" s="366">
        <x:v>0</x:v>
      </x:c>
      <x:c r="J6" s="366">
        <x:v>0</x:v>
      </x:c>
      <x:c r="L6" s="104" t="s">
        <x:v>7</x:v>
      </x:c>
      <x:c r="M6" s="104" t="s">
        <x:v>2</x:v>
      </x:c>
      <x:c r="N6" s="104" t="s">
        <x:v>6</x:v>
      </x:c>
      <x:c r="O6" s="104" t="s">
        <x:v>21</x:v>
      </x:c>
      <x:c r="Q6" s="63"/>
      <x:c r="S6" s="56" t="s">
        <x:v>108</x:v>
      </x:c>
    </x:row>
    <x:row r="7" spans="1:19" x14ac:dyDescent="0.2">
      <x:c r="A7" s="145"/>
      <x:c r="B7" s="145"/>
      <x:c r="C7" s="236"/>
      <x:c r="D7" s="237" t="s">
        <x:v>11</x:v>
      </x:c>
      <x:c r="E7" s="111">
        <x:v>8376.320</x:v>
      </x:c>
      <x:c r="F7" s="112">
        <x:v>16.69</x:v>
      </x:c>
      <x:c r="G7" s="238">
        <x:v>8393.01</x:v>
      </x:c>
      <x:c r="H7" s="367">
        <x:v>0</x:v>
      </x:c>
      <x:c r="I7" s="368">
        <x:v>0</x:v>
      </x:c>
      <x:c r="J7" s="368">
        <x:v>0</x:v>
      </x:c>
      <x:c r="L7" s="104" t="s">
        <x:v>7</x:v>
      </x:c>
      <x:c r="M7" s="104" t="s">
        <x:v>2</x:v>
      </x:c>
      <x:c r="N7" s="104" t="s">
        <x:v>6</x:v>
      </x:c>
      <x:c r="O7" s="104" t="s">
        <x:v>22</x:v>
      </x:c>
      <x:c r="Q7" s="63"/>
      <x:c r="S7" s="56" t="s">
        <x:v>110</x:v>
      </x:c>
    </x:row>
    <x:row r="8" spans="1:19" x14ac:dyDescent="0.2">
      <x:c r="A8" s="145"/>
      <x:c r="B8" s="145"/>
      <x:c r="C8" s="240" t="str">
        <x:f>$S$9</x:f>
        <x:v>PGT (Masters' loan)</x:v>
      </x:c>
      <x:c r="D8" s="241" t="s">
        <x:v>12</x:v>
      </x:c>
      <x:c r="E8" s="116">
        <x:v>26.600</x:v>
      </x:c>
      <x:c r="F8" s="117">
        <x:v>0</x:v>
      </x:c>
      <x:c r="G8" s="242">
        <x:v>26.6</x:v>
      </x:c>
      <x:c r="H8" s="366">
        <x:v>0</x:v>
      </x:c>
      <x:c r="I8" s="366">
        <x:v>0</x:v>
      </x:c>
      <x:c r="J8" s="366">
        <x:v>0</x:v>
      </x:c>
      <x:c r="L8" s="104" t="s">
        <x:v>7</x:v>
      </x:c>
      <x:c r="M8" s="104" t="s">
        <x:v>2</x:v>
      </x:c>
      <x:c r="N8" s="104" t="s">
        <x:v>89</x:v>
      </x:c>
      <x:c r="O8" s="104" t="s">
        <x:v>21</x:v>
      </x:c>
      <x:c r="Q8" s="63"/>
      <x:c r="S8" s="55" t="s">
        <x:v>264</x:v>
      </x:c>
    </x:row>
    <x:row r="9" spans="1:19" x14ac:dyDescent="0.2">
      <x:c r="A9" s="145"/>
      <x:c r="B9" s="145"/>
      <x:c r="C9" s="236"/>
      <x:c r="D9" s="237" t="s">
        <x:v>11</x:v>
      </x:c>
      <x:c r="E9" s="111">
        <x:v>1318.650</x:v>
      </x:c>
      <x:c r="F9" s="112">
        <x:v>0.59</x:v>
      </x:c>
      <x:c r="G9" s="238">
        <x:v>1319.24</x:v>
      </x:c>
      <x:c r="H9" s="368">
        <x:v>0</x:v>
      </x:c>
      <x:c r="I9" s="368">
        <x:v>0</x:v>
      </x:c>
      <x:c r="J9" s="368">
        <x:v>0</x:v>
      </x:c>
      <x:c r="L9" s="104" t="s">
        <x:v>7</x:v>
      </x:c>
      <x:c r="M9" s="104" t="s">
        <x:v>2</x:v>
      </x:c>
      <x:c r="N9" s="104" t="s">
        <x:v>89</x:v>
      </x:c>
      <x:c r="O9" s="104" t="s">
        <x:v>22</x:v>
      </x:c>
      <x:c r="Q9" s="63"/>
      <x:c r="S9" s="55" t="s">
        <x:v>268</x:v>
      </x:c>
    </x:row>
    <x:row r="10" spans="1:19" x14ac:dyDescent="0.2">
      <x:c r="A10" s="145"/>
      <x:c r="B10" s="145"/>
      <x:c r="C10" s="240" t="str">
        <x:f>$S$10</x:f>
        <x:v>PGT (Other)</x:v>
      </x:c>
      <x:c r="D10" s="241" t="s">
        <x:v>12</x:v>
      </x:c>
      <x:c r="E10" s="116">
        <x:v>25.010</x:v>
      </x:c>
      <x:c r="F10" s="117">
        <x:v>0</x:v>
      </x:c>
      <x:c r="G10" s="242">
        <x:v>25.01</x:v>
      </x:c>
      <x:c r="H10" s="243">
        <x:v>25587.2308</x:v>
      </x:c>
      <x:c r="I10" s="366">
        <x:v>0</x:v>
      </x:c>
      <x:c r="J10" s="366">
        <x:v>0</x:v>
      </x:c>
      <x:c r="L10" s="104" t="s">
        <x:v>7</x:v>
      </x:c>
      <x:c r="M10" s="104" t="s">
        <x:v>2</x:v>
      </x:c>
      <x:c r="N10" s="104" t="s">
        <x:v>90</x:v>
      </x:c>
      <x:c r="O10" s="104" t="s">
        <x:v>21</x:v>
      </x:c>
      <x:c r="Q10" s="63"/>
      <x:c r="S10" s="55" t="s">
        <x:v>269</x:v>
      </x:c>
    </x:row>
    <x:row r="11" spans="1:19" x14ac:dyDescent="0.2">
      <x:c r="A11" s="145"/>
      <x:c r="B11" s="244"/>
      <x:c r="C11" s="244"/>
      <x:c r="D11" s="245" t="s">
        <x:v>11</x:v>
      </x:c>
      <x:c r="E11" s="246">
        <x:v>160.000</x:v>
      </x:c>
      <x:c r="F11" s="247">
        <x:v>0</x:v>
      </x:c>
      <x:c r="G11" s="248">
        <x:v>160</x:v>
      </x:c>
      <x:c r="H11" s="249">
        <x:v>163692.8</x:v>
      </x:c>
      <x:c r="I11" s="369">
        <x:v>0</x:v>
      </x:c>
      <x:c r="J11" s="369">
        <x:v>0</x:v>
      </x:c>
      <x:c r="L11" s="104" t="s">
        <x:v>7</x:v>
      </x:c>
      <x:c r="M11" s="104" t="s">
        <x:v>2</x:v>
      </x:c>
      <x:c r="N11" s="104" t="s">
        <x:v>90</x:v>
      </x:c>
      <x:c r="O11" s="104" t="s">
        <x:v>22</x:v>
      </x:c>
      <x:c r="Q11" s="63"/>
    </x:row>
    <x:row r="12" spans="1:19" x14ac:dyDescent="0.2">
      <x:c r="A12" s="145"/>
      <x:c r="B12" s="145" t="s">
        <x:v>254</x:v>
      </x:c>
      <x:c r="C12" s="145" t="s">
        <x:v>6</x:v>
      </x:c>
      <x:c r="D12" s="234" t="s">
        <x:v>12</x:v>
      </x:c>
      <x:c r="E12" s="124">
        <x:v>16.710</x:v>
      </x:c>
      <x:c r="F12" s="125">
        <x:v>0</x:v>
      </x:c>
      <x:c r="G12" s="235">
        <x:v>16.71</x:v>
      </x:c>
      <x:c r="H12" s="365">
        <x:v>0</x:v>
      </x:c>
      <x:c r="I12" s="370">
        <x:v>0</x:v>
      </x:c>
      <x:c r="J12" s="370">
        <x:v>0</x:v>
      </x:c>
      <x:c r="L12" s="104" t="s">
        <x:v>7</x:v>
      </x:c>
      <x:c r="M12" s="104" t="s">
        <x:v>1</x:v>
      </x:c>
      <x:c r="N12" s="104" t="s">
        <x:v>6</x:v>
      </x:c>
      <x:c r="O12" s="104" t="s">
        <x:v>21</x:v>
      </x:c>
      <x:c r="Q12" s="63"/>
    </x:row>
    <x:row r="13" spans="1:19" x14ac:dyDescent="0.2">
      <x:c r="A13" s="145"/>
      <x:c r="B13" s="145"/>
      <x:c r="C13" s="236"/>
      <x:c r="D13" s="237" t="s">
        <x:v>11</x:v>
      </x:c>
      <x:c r="E13" s="111">
        <x:v>11.130</x:v>
      </x:c>
      <x:c r="F13" s="112">
        <x:v>0</x:v>
      </x:c>
      <x:c r="G13" s="238">
        <x:v>11.13</x:v>
      </x:c>
      <x:c r="H13" s="367">
        <x:v>0</x:v>
      </x:c>
      <x:c r="I13" s="368">
        <x:v>0</x:v>
      </x:c>
      <x:c r="J13" s="368">
        <x:v>0</x:v>
      </x:c>
      <x:c r="L13" s="104" t="s">
        <x:v>7</x:v>
      </x:c>
      <x:c r="M13" s="104" t="s">
        <x:v>1</x:v>
      </x:c>
      <x:c r="N13" s="104" t="s">
        <x:v>6</x:v>
      </x:c>
      <x:c r="O13" s="104" t="s">
        <x:v>22</x:v>
      </x:c>
      <x:c r="Q13" s="63"/>
    </x:row>
    <x:row r="14" spans="1:19" x14ac:dyDescent="0.2">
      <x:c r="A14" s="145"/>
      <x:c r="B14" s="145"/>
      <x:c r="C14" s="240" t="str">
        <x:f>$S$9</x:f>
        <x:v>PGT (Masters' loan)</x:v>
      </x:c>
      <x:c r="D14" s="241" t="s">
        <x:v>12</x:v>
      </x:c>
      <x:c r="E14" s="116">
        <x:v>0</x:v>
      </x:c>
      <x:c r="F14" s="117">
        <x:v>0</x:v>
      </x:c>
      <x:c r="G14" s="242">
        <x:v>0</x:v>
      </x:c>
      <x:c r="H14" s="366">
        <x:v>0</x:v>
      </x:c>
      <x:c r="I14" s="366">
        <x:v>0</x:v>
      </x:c>
      <x:c r="J14" s="366">
        <x:v>0</x:v>
      </x:c>
      <x:c r="L14" s="104" t="s">
        <x:v>7</x:v>
      </x:c>
      <x:c r="M14" s="104" t="s">
        <x:v>1</x:v>
      </x:c>
      <x:c r="N14" s="104" t="s">
        <x:v>89</x:v>
      </x:c>
      <x:c r="O14" s="104" t="s">
        <x:v>21</x:v>
      </x:c>
      <x:c r="Q14" s="63"/>
    </x:row>
    <x:row r="15" spans="1:19" x14ac:dyDescent="0.2">
      <x:c r="A15" s="145"/>
      <x:c r="B15" s="145"/>
      <x:c r="C15" s="236"/>
      <x:c r="D15" s="237" t="s">
        <x:v>11</x:v>
      </x:c>
      <x:c r="E15" s="111">
        <x:v>292.540</x:v>
      </x:c>
      <x:c r="F15" s="112">
        <x:v>0.45</x:v>
      </x:c>
      <x:c r="G15" s="238">
        <x:v>292.99</x:v>
      </x:c>
      <x:c r="H15" s="368">
        <x:v>0</x:v>
      </x:c>
      <x:c r="I15" s="368">
        <x:v>0</x:v>
      </x:c>
      <x:c r="J15" s="368">
        <x:v>0</x:v>
      </x:c>
      <x:c r="L15" s="104" t="s">
        <x:v>7</x:v>
      </x:c>
      <x:c r="M15" s="104" t="s">
        <x:v>1</x:v>
      </x:c>
      <x:c r="N15" s="104" t="s">
        <x:v>89</x:v>
      </x:c>
      <x:c r="O15" s="104" t="s">
        <x:v>22</x:v>
      </x:c>
      <x:c r="Q15" s="63"/>
    </x:row>
    <x:row r="16" spans="1:19" x14ac:dyDescent="0.2">
      <x:c r="A16" s="145"/>
      <x:c r="B16" s="145"/>
      <x:c r="C16" s="240" t="str">
        <x:f>$S$10</x:f>
        <x:v>PGT (Other)</x:v>
      </x:c>
      <x:c r="D16" s="241" t="s">
        <x:v>12</x:v>
      </x:c>
      <x:c r="E16" s="116">
        <x:v>106.330</x:v>
      </x:c>
      <x:c r="F16" s="117">
        <x:v>0.68</x:v>
      </x:c>
      <x:c r="G16" s="242">
        <x:v>107.01</x:v>
      </x:c>
      <x:c r="H16" s="243">
        <x:v>109479.7908</x:v>
      </x:c>
      <x:c r="I16" s="366">
        <x:v>0</x:v>
      </x:c>
      <x:c r="J16" s="366">
        <x:v>0</x:v>
      </x:c>
      <x:c r="L16" s="104" t="s">
        <x:v>7</x:v>
      </x:c>
      <x:c r="M16" s="104" t="s">
        <x:v>1</x:v>
      </x:c>
      <x:c r="N16" s="104" t="s">
        <x:v>90</x:v>
      </x:c>
      <x:c r="O16" s="104" t="s">
        <x:v>21</x:v>
      </x:c>
      <x:c r="Q16" s="63"/>
    </x:row>
    <x:row r="17" spans="1:17" x14ac:dyDescent="0.2">
      <x:c r="A17" s="250"/>
      <x:c r="B17" s="250"/>
      <x:c r="C17" s="250"/>
      <x:c r="D17" s="200" t="s">
        <x:v>11</x:v>
      </x:c>
      <x:c r="E17" s="121">
        <x:v>60.630</x:v>
      </x:c>
      <x:c r="F17" s="122">
        <x:v>0.09</x:v>
      </x:c>
      <x:c r="G17" s="251">
        <x:v>60.72</x:v>
      </x:c>
      <x:c r="H17" s="239">
        <x:v>62121.4176</x:v>
      </x:c>
      <x:c r="I17" s="368">
        <x:v>0</x:v>
      </x:c>
      <x:c r="J17" s="371">
        <x:v>0</x:v>
      </x:c>
      <x:c r="L17" s="104" t="s">
        <x:v>7</x:v>
      </x:c>
      <x:c r="M17" s="104" t="s">
        <x:v>1</x:v>
      </x:c>
      <x:c r="N17" s="104" t="s">
        <x:v>90</x:v>
      </x:c>
      <x:c r="O17" s="104" t="s">
        <x:v>22</x:v>
      </x:c>
      <x:c r="Q17" s="63"/>
    </x:row>
    <x:row r="18" spans="1:17" x14ac:dyDescent="0.2">
      <x:c r="A18" s="233" t="s">
        <x:v>8</x:v>
      </x:c>
      <x:c r="B18" s="233" t="s">
        <x:v>250</x:v>
      </x:c>
      <x:c r="C18" s="145" t="s">
        <x:v>6</x:v>
      </x:c>
      <x:c r="D18" s="234" t="s">
        <x:v>12</x:v>
      </x:c>
      <x:c r="E18" s="124">
        <x:v>236596.970</x:v>
      </x:c>
      <x:c r="F18" s="125">
        <x:v>1230.78</x:v>
      </x:c>
      <x:c r="G18" s="235">
        <x:v>237827.75</x:v>
      </x:c>
      <x:c r="H18" s="372">
        <x:v>0</x:v>
      </x:c>
      <x:c r="I18" s="373">
        <x:v>0</x:v>
      </x:c>
      <x:c r="J18" s="373">
        <x:v>0</x:v>
      </x:c>
      <x:c r="L18" s="104" t="s">
        <x:v>8</x:v>
      </x:c>
      <x:c r="M18" s="104" t="s">
        <x:v>2</x:v>
      </x:c>
      <x:c r="N18" s="104" t="s">
        <x:v>6</x:v>
      </x:c>
      <x:c r="O18" s="104" t="s">
        <x:v>21</x:v>
      </x:c>
      <x:c r="Q18" s="63"/>
    </x:row>
    <x:row r="19" spans="1:17" x14ac:dyDescent="0.2">
      <x:c r="A19" s="145"/>
      <x:c r="B19" s="145"/>
      <x:c r="C19" s="236"/>
      <x:c r="D19" s="237" t="s">
        <x:v>11</x:v>
      </x:c>
      <x:c r="E19" s="111">
        <x:v>688.030</x:v>
      </x:c>
      <x:c r="F19" s="112">
        <x:v>0.8</x:v>
      </x:c>
      <x:c r="G19" s="238">
        <x:v>688.83</x:v>
      </x:c>
      <x:c r="H19" s="367">
        <x:v>0</x:v>
      </x:c>
      <x:c r="I19" s="368">
        <x:v>0</x:v>
      </x:c>
      <x:c r="J19" s="239">
        <x:v>791996.0691</x:v>
      </x:c>
      <x:c r="L19" s="104" t="s">
        <x:v>8</x:v>
      </x:c>
      <x:c r="M19" s="104" t="s">
        <x:v>2</x:v>
      </x:c>
      <x:c r="N19" s="104" t="s">
        <x:v>6</x:v>
      </x:c>
      <x:c r="O19" s="104" t="s">
        <x:v>22</x:v>
      </x:c>
      <x:c r="Q19" s="63"/>
    </x:row>
    <x:row r="20" spans="1:17" x14ac:dyDescent="0.2">
      <x:c r="A20" s="145"/>
      <x:c r="B20" s="145"/>
      <x:c r="C20" s="240" t="str">
        <x:f>$S$8</x:f>
        <x:v>PGT (UG fee)</x:v>
      </x:c>
      <x:c r="D20" s="234" t="s">
        <x:v>12</x:v>
      </x:c>
      <x:c r="E20" s="116">
        <x:v>2870.790</x:v>
      </x:c>
      <x:c r="F20" s="117">
        <x:v>5.36</x:v>
      </x:c>
      <x:c r="G20" s="242">
        <x:v>2876.15</x:v>
      </x:c>
      <x:c r="H20" s="365">
        <x:v>0</x:v>
      </x:c>
      <x:c r="I20" s="366">
        <x:v>0</x:v>
      </x:c>
      <x:c r="J20" s="366">
        <x:v>0</x:v>
      </x:c>
      <x:c r="L20" s="104" t="s">
        <x:v>8</x:v>
      </x:c>
      <x:c r="M20" s="104" t="s">
        <x:v>2</x:v>
      </x:c>
      <x:c r="N20" s="104" t="s">
        <x:v>31</x:v>
      </x:c>
      <x:c r="O20" s="104" t="s">
        <x:v>21</x:v>
      </x:c>
      <x:c r="Q20" s="63"/>
    </x:row>
    <x:row r="21" spans="1:17" x14ac:dyDescent="0.2">
      <x:c r="A21" s="145"/>
      <x:c r="B21" s="145"/>
      <x:c r="C21" s="236"/>
      <x:c r="D21" s="237" t="s">
        <x:v>11</x:v>
      </x:c>
      <x:c r="E21" s="111">
        <x:v>22.000</x:v>
      </x:c>
      <x:c r="F21" s="112">
        <x:v>0.81</x:v>
      </x:c>
      <x:c r="G21" s="238">
        <x:v>22.81</x:v>
      </x:c>
      <x:c r="H21" s="367">
        <x:v>0</x:v>
      </x:c>
      <x:c r="I21" s="239">
        <x:v>20432.0575</x:v>
      </x:c>
      <x:c r="J21" s="368">
        <x:v>0</x:v>
      </x:c>
      <x:c r="L21" s="104" t="s">
        <x:v>8</x:v>
      </x:c>
      <x:c r="M21" s="104" t="s">
        <x:v>2</x:v>
      </x:c>
      <x:c r="N21" s="104" t="s">
        <x:v>31</x:v>
      </x:c>
      <x:c r="O21" s="104" t="s">
        <x:v>22</x:v>
      </x:c>
      <x:c r="Q21" s="63"/>
    </x:row>
    <x:row r="22" spans="1:17" x14ac:dyDescent="0.2">
      <x:c r="A22" s="145"/>
      <x:c r="B22" s="145"/>
      <x:c r="C22" s="240" t="str">
        <x:f>$S$9</x:f>
        <x:v>PGT (Masters' loan)</x:v>
      </x:c>
      <x:c r="D22" s="241" t="s">
        <x:v>12</x:v>
      </x:c>
      <x:c r="E22" s="116">
        <x:v>1294.930</x:v>
      </x:c>
      <x:c r="F22" s="117">
        <x:v>3.56</x:v>
      </x:c>
      <x:c r="G22" s="242">
        <x:v>1298.49</x:v>
      </x:c>
      <x:c r="H22" s="366">
        <x:v>0</x:v>
      </x:c>
      <x:c r="I22" s="365">
        <x:v>0</x:v>
      </x:c>
      <x:c r="J22" s="366">
        <x:v>0</x:v>
      </x:c>
      <x:c r="L22" s="104" t="s">
        <x:v>8</x:v>
      </x:c>
      <x:c r="M22" s="104" t="s">
        <x:v>2</x:v>
      </x:c>
      <x:c r="N22" s="104" t="s">
        <x:v>89</x:v>
      </x:c>
      <x:c r="O22" s="104" t="s">
        <x:v>21</x:v>
      </x:c>
    </x:row>
    <x:row r="23" spans="1:17" x14ac:dyDescent="0.2">
      <x:c r="A23" s="145"/>
      <x:c r="B23" s="145"/>
      <x:c r="C23" s="236"/>
      <x:c r="D23" s="237" t="s">
        <x:v>11</x:v>
      </x:c>
      <x:c r="E23" s="111">
        <x:v>9880.780</x:v>
      </x:c>
      <x:c r="F23" s="112">
        <x:v>19.09</x:v>
      </x:c>
      <x:c r="G23" s="238">
        <x:v>9899.87</x:v>
      </x:c>
      <x:c r="H23" s="368">
        <x:v>0</x:v>
      </x:c>
      <x:c r="I23" s="239">
        <x:v>8867808.5525</x:v>
      </x:c>
      <x:c r="J23" s="368">
        <x:v>0</x:v>
      </x:c>
      <x:c r="L23" s="104" t="s">
        <x:v>8</x:v>
      </x:c>
      <x:c r="M23" s="104" t="s">
        <x:v>2</x:v>
      </x:c>
      <x:c r="N23" s="104" t="s">
        <x:v>89</x:v>
      </x:c>
      <x:c r="O23" s="104" t="s">
        <x:v>22</x:v>
      </x:c>
    </x:row>
    <x:row r="24" spans="1:17" x14ac:dyDescent="0.2">
      <x:c r="A24" s="145"/>
      <x:c r="B24" s="145"/>
      <x:c r="C24" s="240" t="str">
        <x:f>$S$10</x:f>
        <x:v>PGT (Other)</x:v>
      </x:c>
      <x:c r="D24" s="241" t="s">
        <x:v>12</x:v>
      </x:c>
      <x:c r="E24" s="116">
        <x:v>290.630</x:v>
      </x:c>
      <x:c r="F24" s="117">
        <x:v>1.86</x:v>
      </x:c>
      <x:c r="G24" s="242">
        <x:v>292.49</x:v>
      </x:c>
      <x:c r="H24" s="243">
        <x:v>299240.6692</x:v>
      </x:c>
      <x:c r="I24" s="366">
        <x:v>0</x:v>
      </x:c>
      <x:c r="J24" s="366">
        <x:v>0</x:v>
      </x:c>
      <x:c r="L24" s="104" t="s">
        <x:v>8</x:v>
      </x:c>
      <x:c r="M24" s="104" t="s">
        <x:v>2</x:v>
      </x:c>
      <x:c r="N24" s="104" t="s">
        <x:v>90</x:v>
      </x:c>
      <x:c r="O24" s="104" t="s">
        <x:v>21</x:v>
      </x:c>
    </x:row>
    <x:row r="25" spans="1:17" x14ac:dyDescent="0.2">
      <x:c r="A25" s="145"/>
      <x:c r="B25" s="244"/>
      <x:c r="C25" s="244"/>
      <x:c r="D25" s="245" t="s">
        <x:v>11</x:v>
      </x:c>
      <x:c r="E25" s="246">
        <x:v>107.500</x:v>
      </x:c>
      <x:c r="F25" s="247">
        <x:v>0</x:v>
      </x:c>
      <x:c r="G25" s="248">
        <x:v>107.5</x:v>
      </x:c>
      <x:c r="H25" s="249">
        <x:v>109981.1</x:v>
      </x:c>
      <x:c r="I25" s="249">
        <x:v>96293.125</x:v>
      </x:c>
      <x:c r="J25" s="369">
        <x:v>0</x:v>
      </x:c>
      <x:c r="L25" s="104" t="s">
        <x:v>8</x:v>
      </x:c>
      <x:c r="M25" s="104" t="s">
        <x:v>2</x:v>
      </x:c>
      <x:c r="N25" s="104" t="s">
        <x:v>90</x:v>
      </x:c>
      <x:c r="O25" s="104" t="s">
        <x:v>22</x:v>
      </x:c>
    </x:row>
    <x:row r="26" spans="1:17" x14ac:dyDescent="0.2">
      <x:c r="A26" s="145"/>
      <x:c r="B26" s="145" t="s">
        <x:v>254</x:v>
      </x:c>
      <x:c r="C26" s="145" t="s">
        <x:v>6</x:v>
      </x:c>
      <x:c r="D26" s="234" t="s">
        <x:v>12</x:v>
      </x:c>
      <x:c r="E26" s="124">
        <x:v>15743.800</x:v>
      </x:c>
      <x:c r="F26" s="125">
        <x:v>9.66</x:v>
      </x:c>
      <x:c r="G26" s="235">
        <x:v>15753.46</x:v>
      </x:c>
      <x:c r="H26" s="365">
        <x:v>0</x:v>
      </x:c>
      <x:c r="I26" s="370">
        <x:v>0</x:v>
      </x:c>
      <x:c r="J26" s="370">
        <x:v>0</x:v>
      </x:c>
      <x:c r="L26" s="104" t="s">
        <x:v>8</x:v>
      </x:c>
      <x:c r="M26" s="104" t="s">
        <x:v>1</x:v>
      </x:c>
      <x:c r="N26" s="104" t="s">
        <x:v>6</x:v>
      </x:c>
      <x:c r="O26" s="104" t="s">
        <x:v>21</x:v>
      </x:c>
    </x:row>
    <x:row r="27" spans="1:17" x14ac:dyDescent="0.2">
      <x:c r="A27" s="145"/>
      <x:c r="B27" s="145"/>
      <x:c r="C27" s="236"/>
      <x:c r="D27" s="237" t="s">
        <x:v>11</x:v>
      </x:c>
      <x:c r="E27" s="111">
        <x:v>3.280</x:v>
      </x:c>
      <x:c r="F27" s="112">
        <x:v>0</x:v>
      </x:c>
      <x:c r="G27" s="238">
        <x:v>3.28</x:v>
      </x:c>
      <x:c r="H27" s="367">
        <x:v>0</x:v>
      </x:c>
      <x:c r="I27" s="368">
        <x:v>0</x:v>
      </x:c>
      <x:c r="J27" s="368">
        <x:v>0</x:v>
      </x:c>
      <x:c r="L27" s="104" t="s">
        <x:v>8</x:v>
      </x:c>
      <x:c r="M27" s="104" t="s">
        <x:v>1</x:v>
      </x:c>
      <x:c r="N27" s="104" t="s">
        <x:v>6</x:v>
      </x:c>
      <x:c r="O27" s="104" t="s">
        <x:v>22</x:v>
      </x:c>
    </x:row>
    <x:row r="28" spans="1:17" x14ac:dyDescent="0.2">
      <x:c r="A28" s="145"/>
      <x:c r="B28" s="145"/>
      <x:c r="C28" s="240" t="str">
        <x:f>$S$8</x:f>
        <x:v>PGT (UG fee)</x:v>
      </x:c>
      <x:c r="D28" s="234" t="s">
        <x:v>12</x:v>
      </x:c>
      <x:c r="E28" s="116">
        <x:v>22.850</x:v>
      </x:c>
      <x:c r="F28" s="117">
        <x:v>0.12</x:v>
      </x:c>
      <x:c r="G28" s="242">
        <x:v>22.97</x:v>
      </x:c>
      <x:c r="H28" s="374">
        <x:v>0</x:v>
      </x:c>
      <x:c r="I28" s="366">
        <x:v>0</x:v>
      </x:c>
      <x:c r="J28" s="366">
        <x:v>0</x:v>
      </x:c>
      <x:c r="L28" s="104" t="s">
        <x:v>8</x:v>
      </x:c>
      <x:c r="M28" s="104" t="s">
        <x:v>1</x:v>
      </x:c>
      <x:c r="N28" s="104" t="s">
        <x:v>31</x:v>
      </x:c>
      <x:c r="O28" s="104" t="s">
        <x:v>21</x:v>
      </x:c>
    </x:row>
    <x:row r="29" spans="1:17" x14ac:dyDescent="0.2">
      <x:c r="A29" s="145"/>
      <x:c r="B29" s="145"/>
      <x:c r="C29" s="236"/>
      <x:c r="D29" s="237" t="s">
        <x:v>11</x:v>
      </x:c>
      <x:c r="E29" s="111">
        <x:v>0</x:v>
      </x:c>
      <x:c r="F29" s="112">
        <x:v>0</x:v>
      </x:c>
      <x:c r="G29" s="238">
        <x:v>0</x:v>
      </x:c>
      <x:c r="H29" s="367">
        <x:v>0</x:v>
      </x:c>
      <x:c r="I29" s="239">
        <x:v>0</x:v>
      </x:c>
      <x:c r="J29" s="368">
        <x:v>0</x:v>
      </x:c>
      <x:c r="L29" s="104" t="s">
        <x:v>8</x:v>
      </x:c>
      <x:c r="M29" s="104" t="s">
        <x:v>1</x:v>
      </x:c>
      <x:c r="N29" s="104" t="s">
        <x:v>31</x:v>
      </x:c>
      <x:c r="O29" s="104" t="s">
        <x:v>22</x:v>
      </x:c>
    </x:row>
    <x:row r="30" spans="1:17" x14ac:dyDescent="0.2">
      <x:c r="A30" s="145"/>
      <x:c r="B30" s="145"/>
      <x:c r="C30" s="240" t="str">
        <x:f>$S$9</x:f>
        <x:v>PGT (Masters' loan)</x:v>
      </x:c>
      <x:c r="D30" s="241" t="s">
        <x:v>12</x:v>
      </x:c>
      <x:c r="E30" s="116">
        <x:v>558.020</x:v>
      </x:c>
      <x:c r="F30" s="117">
        <x:v>0.76</x:v>
      </x:c>
      <x:c r="G30" s="242">
        <x:v>558.78</x:v>
      </x:c>
      <x:c r="H30" s="366">
        <x:v>0</x:v>
      </x:c>
      <x:c r="I30" s="365">
        <x:v>0</x:v>
      </x:c>
      <x:c r="J30" s="366">
        <x:v>0</x:v>
      </x:c>
      <x:c r="L30" s="104" t="s">
        <x:v>8</x:v>
      </x:c>
      <x:c r="M30" s="104" t="s">
        <x:v>1</x:v>
      </x:c>
      <x:c r="N30" s="104" t="s">
        <x:v>89</x:v>
      </x:c>
      <x:c r="O30" s="104" t="s">
        <x:v>21</x:v>
      </x:c>
    </x:row>
    <x:row r="31" spans="1:17" x14ac:dyDescent="0.2">
      <x:c r="A31" s="145"/>
      <x:c r="B31" s="145"/>
      <x:c r="C31" s="236"/>
      <x:c r="D31" s="237" t="s">
        <x:v>11</x:v>
      </x:c>
      <x:c r="E31" s="111">
        <x:v>2129.780</x:v>
      </x:c>
      <x:c r="F31" s="112">
        <x:v>3.81</x:v>
      </x:c>
      <x:c r="G31" s="238">
        <x:v>2133.59</x:v>
      </x:c>
      <x:c r="H31" s="368">
        <x:v>0</x:v>
      </x:c>
      <x:c r="I31" s="239">
        <x:v>1911163.2425</x:v>
      </x:c>
      <x:c r="J31" s="368">
        <x:v>0</x:v>
      </x:c>
      <x:c r="L31" s="104" t="s">
        <x:v>8</x:v>
      </x:c>
      <x:c r="M31" s="104" t="s">
        <x:v>1</x:v>
      </x:c>
      <x:c r="N31" s="104" t="s">
        <x:v>89</x:v>
      </x:c>
      <x:c r="O31" s="104" t="s">
        <x:v>22</x:v>
      </x:c>
    </x:row>
    <x:row r="32" spans="1:17" x14ac:dyDescent="0.2">
      <x:c r="A32" s="145"/>
      <x:c r="B32" s="145"/>
      <x:c r="C32" s="240" t="str">
        <x:f>$S$10</x:f>
        <x:v>PGT (Other)</x:v>
      </x:c>
      <x:c r="D32" s="241" t="s">
        <x:v>12</x:v>
      </x:c>
      <x:c r="E32" s="116">
        <x:v>1578.640</x:v>
      </x:c>
      <x:c r="F32" s="117">
        <x:v>2.03</x:v>
      </x:c>
      <x:c r="G32" s="242">
        <x:v>1580.67</x:v>
      </x:c>
      <x:c r="H32" s="243">
        <x:v>1617151.8636</x:v>
      </x:c>
      <x:c r="I32" s="366">
        <x:v>0</x:v>
      </x:c>
      <x:c r="J32" s="366">
        <x:v>0</x:v>
      </x:c>
      <x:c r="L32" s="104" t="s">
        <x:v>8</x:v>
      </x:c>
      <x:c r="M32" s="104" t="s">
        <x:v>1</x:v>
      </x:c>
      <x:c r="N32" s="104" t="s">
        <x:v>90</x:v>
      </x:c>
      <x:c r="O32" s="104" t="s">
        <x:v>21</x:v>
      </x:c>
    </x:row>
    <x:row r="33" spans="1:15" x14ac:dyDescent="0.2">
      <x:c r="A33" s="250"/>
      <x:c r="B33" s="250"/>
      <x:c r="C33" s="250"/>
      <x:c r="D33" s="200" t="s">
        <x:v>11</x:v>
      </x:c>
      <x:c r="E33" s="121">
        <x:v>611.120</x:v>
      </x:c>
      <x:c r="F33" s="122">
        <x:v>1.69</x:v>
      </x:c>
      <x:c r="G33" s="251">
        <x:v>612.81</x:v>
      </x:c>
      <x:c r="H33" s="252">
        <x:v>626953.6548</x:v>
      </x:c>
      <x:c r="I33" s="252">
        <x:v>548924.5575</x:v>
      </x:c>
      <x:c r="J33" s="371">
        <x:v>0</x:v>
      </x:c>
      <x:c r="L33" s="104" t="s">
        <x:v>8</x:v>
      </x:c>
      <x:c r="M33" s="104" t="s">
        <x:v>1</x:v>
      </x:c>
      <x:c r="N33" s="104" t="s">
        <x:v>90</x:v>
      </x:c>
      <x:c r="O33" s="104" t="s">
        <x:v>22</x:v>
      </x:c>
    </x:row>
    <x:row r="34" spans="1:15" ht="15.75" x14ac:dyDescent="0.2">
      <x:c r="A34" s="233" t="s">
        <x:v>400</x:v>
      </x:c>
      <x:c r="B34" s="145" t="s">
        <x:v>250</x:v>
      </x:c>
      <x:c r="C34" s="145" t="s">
        <x:v>6</x:v>
      </x:c>
      <x:c r="D34" s="234" t="s">
        <x:v>12</x:v>
      </x:c>
      <x:c r="E34" s="124">
        <x:v>242080.090</x:v>
      </x:c>
      <x:c r="F34" s="125">
        <x:v>597.01</x:v>
      </x:c>
      <x:c r="G34" s="235">
        <x:v>242677.1</x:v>
      </x:c>
      <x:c r="H34" s="372">
        <x:v>0</x:v>
      </x:c>
      <x:c r="I34" s="373">
        <x:v>0</x:v>
      </x:c>
      <x:c r="J34" s="373">
        <x:v>0</x:v>
      </x:c>
      <x:c r="L34" s="104" t="s">
        <x:v>24</x:v>
      </x:c>
      <x:c r="M34" s="104" t="s">
        <x:v>2</x:v>
      </x:c>
      <x:c r="N34" s="104" t="s">
        <x:v>6</x:v>
      </x:c>
      <x:c r="O34" s="104" t="s">
        <x:v>21</x:v>
      </x:c>
    </x:row>
    <x:row r="35" spans="1:15" x14ac:dyDescent="0.2">
      <x:c r="A35" s="145"/>
      <x:c r="B35" s="145"/>
      <x:c r="C35" s="236"/>
      <x:c r="D35" s="237" t="s">
        <x:v>11</x:v>
      </x:c>
      <x:c r="E35" s="111">
        <x:v>1394.070</x:v>
      </x:c>
      <x:c r="F35" s="112">
        <x:v>6.72</x:v>
      </x:c>
      <x:c r="G35" s="238">
        <x:v>1400.79</x:v>
      </x:c>
      <x:c r="H35" s="367">
        <x:v>0</x:v>
      </x:c>
      <x:c r="I35" s="368">
        <x:v>0</x:v>
      </x:c>
      <x:c r="J35" s="239">
        <x:v>1231630.5996</x:v>
      </x:c>
      <x:c r="L35" s="104" t="s">
        <x:v>24</x:v>
      </x:c>
      <x:c r="M35" s="104" t="s">
        <x:v>2</x:v>
      </x:c>
      <x:c r="N35" s="104" t="s">
        <x:v>6</x:v>
      </x:c>
      <x:c r="O35" s="104" t="s">
        <x:v>22</x:v>
      </x:c>
    </x:row>
    <x:row r="36" spans="1:15" x14ac:dyDescent="0.2">
      <x:c r="A36" s="145"/>
      <x:c r="B36" s="145"/>
      <x:c r="C36" s="240" t="str">
        <x:f>$S$8</x:f>
        <x:v>PGT (UG fee)</x:v>
      </x:c>
      <x:c r="D36" s="234" t="s">
        <x:v>12</x:v>
      </x:c>
      <x:c r="E36" s="116">
        <x:v>2899.590</x:v>
      </x:c>
      <x:c r="F36" s="117">
        <x:v>0.85</x:v>
      </x:c>
      <x:c r="G36" s="242">
        <x:v>2900.44</x:v>
      </x:c>
      <x:c r="H36" s="365">
        <x:v>0</x:v>
      </x:c>
      <x:c r="I36" s="366">
        <x:v>0</x:v>
      </x:c>
      <x:c r="J36" s="366">
        <x:v>0</x:v>
      </x:c>
      <x:c r="L36" s="104" t="s">
        <x:v>24</x:v>
      </x:c>
      <x:c r="M36" s="104" t="s">
        <x:v>2</x:v>
      </x:c>
      <x:c r="N36" s="104" t="s">
        <x:v>31</x:v>
      </x:c>
      <x:c r="O36" s="104" t="s">
        <x:v>21</x:v>
      </x:c>
    </x:row>
    <x:row r="37" spans="1:15" x14ac:dyDescent="0.2">
      <x:c r="A37" s="145"/>
      <x:c r="B37" s="145"/>
      <x:c r="C37" s="236"/>
      <x:c r="D37" s="237" t="s">
        <x:v>11</x:v>
      </x:c>
      <x:c r="E37" s="111">
        <x:v>67.000</x:v>
      </x:c>
      <x:c r="F37" s="112">
        <x:v>0</x:v>
      </x:c>
      <x:c r="G37" s="238">
        <x:v>67</x:v>
      </x:c>
      <x:c r="H37" s="367">
        <x:v>0</x:v>
      </x:c>
      <x:c r="I37" s="239">
        <x:v>45894.33</x:v>
      </x:c>
      <x:c r="J37" s="368">
        <x:v>0</x:v>
      </x:c>
      <x:c r="L37" s="104" t="s">
        <x:v>24</x:v>
      </x:c>
      <x:c r="M37" s="104" t="s">
        <x:v>2</x:v>
      </x:c>
      <x:c r="N37" s="104" t="s">
        <x:v>31</x:v>
      </x:c>
      <x:c r="O37" s="104" t="s">
        <x:v>22</x:v>
      </x:c>
    </x:row>
    <x:row r="38" spans="1:15" x14ac:dyDescent="0.2">
      <x:c r="A38" s="145"/>
      <x:c r="B38" s="145"/>
      <x:c r="C38" s="240" t="str">
        <x:f>$S$9</x:f>
        <x:v>PGT (Masters' loan)</x:v>
      </x:c>
      <x:c r="D38" s="241" t="s">
        <x:v>12</x:v>
      </x:c>
      <x:c r="E38" s="116">
        <x:v>3384.500</x:v>
      </x:c>
      <x:c r="F38" s="117">
        <x:v>6.66</x:v>
      </x:c>
      <x:c r="G38" s="242">
        <x:v>3391.16</x:v>
      </x:c>
      <x:c r="H38" s="366">
        <x:v>0</x:v>
      </x:c>
      <x:c r="I38" s="365">
        <x:v>0</x:v>
      </x:c>
      <x:c r="J38" s="366">
        <x:v>0</x:v>
      </x:c>
      <x:c r="L38" s="104" t="s">
        <x:v>24</x:v>
      </x:c>
      <x:c r="M38" s="104" t="s">
        <x:v>2</x:v>
      </x:c>
      <x:c r="N38" s="104" t="s">
        <x:v>89</x:v>
      </x:c>
      <x:c r="O38" s="104" t="s">
        <x:v>21</x:v>
      </x:c>
    </x:row>
    <x:row r="39" spans="1:15" x14ac:dyDescent="0.2">
      <x:c r="A39" s="145"/>
      <x:c r="B39" s="145"/>
      <x:c r="C39" s="236"/>
      <x:c r="D39" s="237" t="s">
        <x:v>11</x:v>
      </x:c>
      <x:c r="E39" s="111">
        <x:v>9571.540</x:v>
      </x:c>
      <x:c r="F39" s="112">
        <x:v>7.75</x:v>
      </x:c>
      <x:c r="G39" s="238">
        <x:v>9579.29</x:v>
      </x:c>
      <x:c r="H39" s="368">
        <x:v>0</x:v>
      </x:c>
      <x:c r="I39" s="239">
        <x:v>6561717.8571</x:v>
      </x:c>
      <x:c r="J39" s="368">
        <x:v>0</x:v>
      </x:c>
      <x:c r="L39" s="104" t="s">
        <x:v>24</x:v>
      </x:c>
      <x:c r="M39" s="104" t="s">
        <x:v>2</x:v>
      </x:c>
      <x:c r="N39" s="104" t="s">
        <x:v>89</x:v>
      </x:c>
      <x:c r="O39" s="104" t="s">
        <x:v>22</x:v>
      </x:c>
    </x:row>
    <x:row r="40" spans="1:15" x14ac:dyDescent="0.2">
      <x:c r="A40" s="145"/>
      <x:c r="B40" s="145"/>
      <x:c r="C40" s="240" t="str">
        <x:f>$S$10</x:f>
        <x:v>PGT (Other)</x:v>
      </x:c>
      <x:c r="D40" s="241" t="s">
        <x:v>12</x:v>
      </x:c>
      <x:c r="E40" s="116">
        <x:v>257.160</x:v>
      </x:c>
      <x:c r="F40" s="117">
        <x:v>0</x:v>
      </x:c>
      <x:c r="G40" s="242">
        <x:v>257.16</x:v>
      </x:c>
      <x:c r="H40" s="243">
        <x:v>263095.2528</x:v>
      </x:c>
      <x:c r="I40" s="366">
        <x:v>0</x:v>
      </x:c>
      <x:c r="J40" s="366">
        <x:v>0</x:v>
      </x:c>
      <x:c r="L40" s="104" t="s">
        <x:v>24</x:v>
      </x:c>
      <x:c r="M40" s="104" t="s">
        <x:v>2</x:v>
      </x:c>
      <x:c r="N40" s="104" t="s">
        <x:v>90</x:v>
      </x:c>
      <x:c r="O40" s="104" t="s">
        <x:v>21</x:v>
      </x:c>
    </x:row>
    <x:row r="41" spans="1:15" x14ac:dyDescent="0.2">
      <x:c r="A41" s="145"/>
      <x:c r="B41" s="244"/>
      <x:c r="C41" s="244"/>
      <x:c r="D41" s="245" t="s">
        <x:v>11</x:v>
      </x:c>
      <x:c r="E41" s="246">
        <x:v>71.500</x:v>
      </x:c>
      <x:c r="F41" s="247">
        <x:v>0</x:v>
      </x:c>
      <x:c r="G41" s="248">
        <x:v>71.5</x:v>
      </x:c>
      <x:c r="H41" s="249">
        <x:v>73150.22</x:v>
      </x:c>
      <x:c r="I41" s="249">
        <x:v>48976.785</x:v>
      </x:c>
      <x:c r="J41" s="369">
        <x:v>0</x:v>
      </x:c>
      <x:c r="L41" s="104" t="s">
        <x:v>24</x:v>
      </x:c>
      <x:c r="M41" s="104" t="s">
        <x:v>2</x:v>
      </x:c>
      <x:c r="N41" s="104" t="s">
        <x:v>90</x:v>
      </x:c>
      <x:c r="O41" s="104" t="s">
        <x:v>22</x:v>
      </x:c>
    </x:row>
    <x:row r="42" spans="1:15" x14ac:dyDescent="0.2">
      <x:c r="A42" s="145"/>
      <x:c r="B42" s="145" t="s">
        <x:v>254</x:v>
      </x:c>
      <x:c r="C42" s="145" t="s">
        <x:v>6</x:v>
      </x:c>
      <x:c r="D42" s="234" t="s">
        <x:v>12</x:v>
      </x:c>
      <x:c r="E42" s="124">
        <x:v>6599.480</x:v>
      </x:c>
      <x:c r="F42" s="125">
        <x:v>8.15</x:v>
      </x:c>
      <x:c r="G42" s="235">
        <x:v>6607.63</x:v>
      </x:c>
      <x:c r="H42" s="365">
        <x:v>0</x:v>
      </x:c>
      <x:c r="I42" s="370">
        <x:v>0</x:v>
      </x:c>
      <x:c r="J42" s="370">
        <x:v>0</x:v>
      </x:c>
      <x:c r="L42" s="104" t="s">
        <x:v>24</x:v>
      </x:c>
      <x:c r="M42" s="104" t="s">
        <x:v>1</x:v>
      </x:c>
      <x:c r="N42" s="104" t="s">
        <x:v>6</x:v>
      </x:c>
      <x:c r="O42" s="104" t="s">
        <x:v>21</x:v>
      </x:c>
    </x:row>
    <x:row r="43" spans="1:15" x14ac:dyDescent="0.2">
      <x:c r="A43" s="145"/>
      <x:c r="B43" s="145"/>
      <x:c r="C43" s="236"/>
      <x:c r="D43" s="237" t="s">
        <x:v>11</x:v>
      </x:c>
      <x:c r="E43" s="111">
        <x:v>41.740</x:v>
      </x:c>
      <x:c r="F43" s="112">
        <x:v>0</x:v>
      </x:c>
      <x:c r="G43" s="238">
        <x:v>41.74</x:v>
      </x:c>
      <x:c r="H43" s="367">
        <x:v>0</x:v>
      </x:c>
      <x:c r="I43" s="368">
        <x:v>0</x:v>
      </x:c>
      <x:c r="J43" s="368">
        <x:v>0</x:v>
      </x:c>
      <x:c r="L43" s="104" t="s">
        <x:v>24</x:v>
      </x:c>
      <x:c r="M43" s="104" t="s">
        <x:v>1</x:v>
      </x:c>
      <x:c r="N43" s="104" t="s">
        <x:v>6</x:v>
      </x:c>
      <x:c r="O43" s="104" t="s">
        <x:v>22</x:v>
      </x:c>
    </x:row>
    <x:row r="44" spans="1:15" x14ac:dyDescent="0.2">
      <x:c r="A44" s="145"/>
      <x:c r="B44" s="145"/>
      <x:c r="C44" s="240" t="str">
        <x:f>$S$8</x:f>
        <x:v>PGT (UG fee)</x:v>
      </x:c>
      <x:c r="D44" s="234" t="s">
        <x:v>12</x:v>
      </x:c>
      <x:c r="E44" s="116">
        <x:v>53.570</x:v>
      </x:c>
      <x:c r="F44" s="117">
        <x:v>0</x:v>
      </x:c>
      <x:c r="G44" s="242">
        <x:v>53.57</x:v>
      </x:c>
      <x:c r="H44" s="374">
        <x:v>0</x:v>
      </x:c>
      <x:c r="I44" s="366">
        <x:v>0</x:v>
      </x:c>
      <x:c r="J44" s="366">
        <x:v>0</x:v>
      </x:c>
      <x:c r="L44" s="104" t="s">
        <x:v>24</x:v>
      </x:c>
      <x:c r="M44" s="104" t="s">
        <x:v>1</x:v>
      </x:c>
      <x:c r="N44" s="104" t="s">
        <x:v>31</x:v>
      </x:c>
      <x:c r="O44" s="104" t="s">
        <x:v>21</x:v>
      </x:c>
    </x:row>
    <x:row r="45" spans="1:15" x14ac:dyDescent="0.2">
      <x:c r="A45" s="145"/>
      <x:c r="B45" s="145"/>
      <x:c r="C45" s="236"/>
      <x:c r="D45" s="237" t="s">
        <x:v>11</x:v>
      </x:c>
      <x:c r="E45" s="111">
        <x:v>0.760</x:v>
      </x:c>
      <x:c r="F45" s="112">
        <x:v>0</x:v>
      </x:c>
      <x:c r="G45" s="238">
        <x:v>0.76</x:v>
      </x:c>
      <x:c r="H45" s="367">
        <x:v>0</x:v>
      </x:c>
      <x:c r="I45" s="239">
        <x:v>520.5924</x:v>
      </x:c>
      <x:c r="J45" s="368">
        <x:v>0</x:v>
      </x:c>
      <x:c r="L45" s="104" t="s">
        <x:v>24</x:v>
      </x:c>
      <x:c r="M45" s="104" t="s">
        <x:v>1</x:v>
      </x:c>
      <x:c r="N45" s="104" t="s">
        <x:v>31</x:v>
      </x:c>
      <x:c r="O45" s="104" t="s">
        <x:v>22</x:v>
      </x:c>
    </x:row>
    <x:row r="46" spans="1:15" x14ac:dyDescent="0.2">
      <x:c r="A46" s="145"/>
      <x:c r="B46" s="145"/>
      <x:c r="C46" s="240" t="str">
        <x:f>$S$9</x:f>
        <x:v>PGT (Masters' loan)</x:v>
      </x:c>
      <x:c r="D46" s="241" t="s">
        <x:v>12</x:v>
      </x:c>
      <x:c r="E46" s="116">
        <x:v>599.200</x:v>
      </x:c>
      <x:c r="F46" s="117">
        <x:v>0.29</x:v>
      </x:c>
      <x:c r="G46" s="242">
        <x:v>599.49</x:v>
      </x:c>
      <x:c r="H46" s="366">
        <x:v>0</x:v>
      </x:c>
      <x:c r="I46" s="365">
        <x:v>0</x:v>
      </x:c>
      <x:c r="J46" s="366">
        <x:v>0</x:v>
      </x:c>
      <x:c r="L46" s="104" t="s">
        <x:v>24</x:v>
      </x:c>
      <x:c r="M46" s="104" t="s">
        <x:v>1</x:v>
      </x:c>
      <x:c r="N46" s="104" t="s">
        <x:v>89</x:v>
      </x:c>
      <x:c r="O46" s="104" t="s">
        <x:v>21</x:v>
      </x:c>
    </x:row>
    <x:row r="47" spans="1:15" x14ac:dyDescent="0.2">
      <x:c r="A47" s="145"/>
      <x:c r="B47" s="145"/>
      <x:c r="C47" s="236"/>
      <x:c r="D47" s="237" t="s">
        <x:v>11</x:v>
      </x:c>
      <x:c r="E47" s="111">
        <x:v>2237.430</x:v>
      </x:c>
      <x:c r="F47" s="112">
        <x:v>1.36</x:v>
      </x:c>
      <x:c r="G47" s="238">
        <x:v>2238.79</x:v>
      </x:c>
      <x:c r="H47" s="368">
        <x:v>0</x:v>
      </x:c>
      <x:c r="I47" s="239">
        <x:v>1533548.7621</x:v>
      </x:c>
      <x:c r="J47" s="368">
        <x:v>0</x:v>
      </x:c>
      <x:c r="L47" s="104" t="s">
        <x:v>24</x:v>
      </x:c>
      <x:c r="M47" s="104" t="s">
        <x:v>1</x:v>
      </x:c>
      <x:c r="N47" s="104" t="s">
        <x:v>89</x:v>
      </x:c>
      <x:c r="O47" s="104" t="s">
        <x:v>22</x:v>
      </x:c>
    </x:row>
    <x:row r="48" spans="1:15" x14ac:dyDescent="0.2">
      <x:c r="A48" s="145"/>
      <x:c r="B48" s="145"/>
      <x:c r="C48" s="240" t="str">
        <x:f>$S$10</x:f>
        <x:v>PGT (Other)</x:v>
      </x:c>
      <x:c r="D48" s="241" t="s">
        <x:v>12</x:v>
      </x:c>
      <x:c r="E48" s="116">
        <x:v>188.570</x:v>
      </x:c>
      <x:c r="F48" s="117">
        <x:v>0</x:v>
      </x:c>
      <x:c r="G48" s="242">
        <x:v>188.57</x:v>
      </x:c>
      <x:c r="H48" s="243">
        <x:v>192922.1956</x:v>
      </x:c>
      <x:c r="I48" s="366">
        <x:v>0</x:v>
      </x:c>
      <x:c r="J48" s="366">
        <x:v>0</x:v>
      </x:c>
      <x:c r="L48" s="104" t="s">
        <x:v>24</x:v>
      </x:c>
      <x:c r="M48" s="104" t="s">
        <x:v>1</x:v>
      </x:c>
      <x:c r="N48" s="104" t="s">
        <x:v>90</x:v>
      </x:c>
      <x:c r="O48" s="104" t="s">
        <x:v>21</x:v>
      </x:c>
    </x:row>
    <x:row r="49" spans="1:15" x14ac:dyDescent="0.2">
      <x:c r="A49" s="250"/>
      <x:c r="B49" s="250"/>
      <x:c r="C49" s="250"/>
      <x:c r="D49" s="200" t="s">
        <x:v>11</x:v>
      </x:c>
      <x:c r="E49" s="121">
        <x:v>282.580</x:v>
      </x:c>
      <x:c r="F49" s="122">
        <x:v>1.1</x:v>
      </x:c>
      <x:c r="G49" s="251">
        <x:v>283.68</x:v>
      </x:c>
      <x:c r="H49" s="253">
        <x:v>290227.3344</x:v>
      </x:c>
      <x:c r="I49" s="253">
        <x:v>194317.9632</x:v>
      </x:c>
      <x:c r="J49" s="375">
        <x:v>0</x:v>
      </x:c>
      <x:c r="L49" s="104" t="s">
        <x:v>24</x:v>
      </x:c>
      <x:c r="M49" s="104" t="s">
        <x:v>1</x:v>
      </x:c>
      <x:c r="N49" s="104" t="s">
        <x:v>90</x:v>
      </x:c>
      <x:c r="O49" s="104" t="s">
        <x:v>22</x:v>
      </x:c>
    </x:row>
    <x:row r="50" spans="1:15" x14ac:dyDescent="0.2">
      <x:c r="A50" s="233" t="s">
        <x:v>25</x:v>
      </x:c>
      <x:c r="B50" s="145" t="s">
        <x:v>250</x:v>
      </x:c>
      <x:c r="C50" s="145" t="s">
        <x:v>6</x:v>
      </x:c>
      <x:c r="D50" s="234" t="s">
        <x:v>12</x:v>
      </x:c>
      <x:c r="E50" s="124">
        <x:v>194514.130</x:v>
      </x:c>
      <x:c r="F50" s="125">
        <x:v>603.83</x:v>
      </x:c>
      <x:c r="G50" s="235">
        <x:v>195117.96</x:v>
      </x:c>
      <x:c r="H50" s="372">
        <x:v>0</x:v>
      </x:c>
      <x:c r="I50" s="373">
        <x:v>0</x:v>
      </x:c>
      <x:c r="J50" s="373">
        <x:v>0</x:v>
      </x:c>
      <x:c r="L50" s="104" t="s">
        <x:v>25</x:v>
      </x:c>
      <x:c r="M50" s="104" t="s">
        <x:v>2</x:v>
      </x:c>
      <x:c r="N50" s="104" t="s">
        <x:v>6</x:v>
      </x:c>
      <x:c r="O50" s="104" t="s">
        <x:v>21</x:v>
      </x:c>
    </x:row>
    <x:row r="51" spans="1:15" x14ac:dyDescent="0.2">
      <x:c r="A51" s="145"/>
      <x:c r="B51" s="145"/>
      <x:c r="C51" s="236"/>
      <x:c r="D51" s="237" t="s">
        <x:v>11</x:v>
      </x:c>
      <x:c r="E51" s="111">
        <x:v>567.030</x:v>
      </x:c>
      <x:c r="F51" s="112">
        <x:v>0</x:v>
      </x:c>
      <x:c r="G51" s="238">
        <x:v>567.03</x:v>
      </x:c>
      <x:c r="H51" s="376">
        <x:v>0</x:v>
      </x:c>
      <x:c r="I51" s="368">
        <x:v>0</x:v>
      </x:c>
      <x:c r="J51" s="239">
        <x:v>498555.4572</x:v>
      </x:c>
      <x:c r="L51" s="104" t="s">
        <x:v>25</x:v>
      </x:c>
      <x:c r="M51" s="104" t="s">
        <x:v>2</x:v>
      </x:c>
      <x:c r="N51" s="104" t="s">
        <x:v>6</x:v>
      </x:c>
      <x:c r="O51" s="104" t="s">
        <x:v>22</x:v>
      </x:c>
    </x:row>
    <x:row r="52" spans="1:15" x14ac:dyDescent="0.2">
      <x:c r="A52" s="145"/>
      <x:c r="B52" s="145"/>
      <x:c r="C52" s="240" t="str">
        <x:f>$S$8</x:f>
        <x:v>PGT (UG fee)</x:v>
      </x:c>
      <x:c r="D52" s="234" t="s">
        <x:v>12</x:v>
      </x:c>
      <x:c r="E52" s="116">
        <x:v>3022.620</x:v>
      </x:c>
      <x:c r="F52" s="117">
        <x:v>34.6</x:v>
      </x:c>
      <x:c r="G52" s="242">
        <x:v>3057.22</x:v>
      </x:c>
      <x:c r="H52" s="374">
        <x:v>0</x:v>
      </x:c>
      <x:c r="I52" s="366">
        <x:v>0</x:v>
      </x:c>
      <x:c r="J52" s="366">
        <x:v>0</x:v>
      </x:c>
      <x:c r="L52" s="104" t="s">
        <x:v>25</x:v>
      </x:c>
      <x:c r="M52" s="104" t="s">
        <x:v>2</x:v>
      </x:c>
      <x:c r="N52" s="104" t="s">
        <x:v>31</x:v>
      </x:c>
      <x:c r="O52" s="104" t="s">
        <x:v>21</x:v>
      </x:c>
    </x:row>
    <x:row r="53" spans="1:15" x14ac:dyDescent="0.2">
      <x:c r="A53" s="145"/>
      <x:c r="B53" s="145"/>
      <x:c r="C53" s="236"/>
      <x:c r="D53" s="237" t="s">
        <x:v>11</x:v>
      </x:c>
      <x:c r="E53" s="111">
        <x:v>30.000</x:v>
      </x:c>
      <x:c r="F53" s="112">
        <x:v>0</x:v>
      </x:c>
      <x:c r="G53" s="238">
        <x:v>30</x:v>
      </x:c>
      <x:c r="H53" s="367">
        <x:v>0</x:v>
      </x:c>
      <x:c r="I53" s="239">
        <x:v>20549.7</x:v>
      </x:c>
      <x:c r="J53" s="368">
        <x:v>0</x:v>
      </x:c>
      <x:c r="L53" s="104" t="s">
        <x:v>25</x:v>
      </x:c>
      <x:c r="M53" s="104" t="s">
        <x:v>2</x:v>
      </x:c>
      <x:c r="N53" s="104" t="s">
        <x:v>31</x:v>
      </x:c>
      <x:c r="O53" s="104" t="s">
        <x:v>22</x:v>
      </x:c>
    </x:row>
    <x:row r="54" spans="1:15" x14ac:dyDescent="0.2">
      <x:c r="A54" s="145"/>
      <x:c r="B54" s="145"/>
      <x:c r="C54" s="240" t="str">
        <x:f>$S$9</x:f>
        <x:v>PGT (Masters' loan)</x:v>
      </x:c>
      <x:c r="D54" s="241" t="s">
        <x:v>12</x:v>
      </x:c>
      <x:c r="E54" s="116">
        <x:v>3130.370</x:v>
      </x:c>
      <x:c r="F54" s="117">
        <x:v>3.23</x:v>
      </x:c>
      <x:c r="G54" s="242">
        <x:v>3133.6</x:v>
      </x:c>
      <x:c r="H54" s="366">
        <x:v>0</x:v>
      </x:c>
      <x:c r="I54" s="365">
        <x:v>0</x:v>
      </x:c>
      <x:c r="J54" s="366">
        <x:v>0</x:v>
      </x:c>
      <x:c r="L54" s="104" t="s">
        <x:v>25</x:v>
      </x:c>
      <x:c r="M54" s="104" t="s">
        <x:v>2</x:v>
      </x:c>
      <x:c r="N54" s="104" t="s">
        <x:v>89</x:v>
      </x:c>
      <x:c r="O54" s="104" t="s">
        <x:v>21</x:v>
      </x:c>
    </x:row>
    <x:row r="55" spans="1:15" x14ac:dyDescent="0.2">
      <x:c r="A55" s="145"/>
      <x:c r="B55" s="145"/>
      <x:c r="C55" s="236"/>
      <x:c r="D55" s="237" t="s">
        <x:v>11</x:v>
      </x:c>
      <x:c r="E55" s="111">
        <x:v>13059.270</x:v>
      </x:c>
      <x:c r="F55" s="112">
        <x:v>17.81</x:v>
      </x:c>
      <x:c r="G55" s="238">
        <x:v>13077.08</x:v>
      </x:c>
      <x:c r="H55" s="368">
        <x:v>0</x:v>
      </x:c>
      <x:c r="I55" s="239">
        <x:v>8957669.0292</x:v>
      </x:c>
      <x:c r="J55" s="368">
        <x:v>0</x:v>
      </x:c>
      <x:c r="L55" s="104" t="s">
        <x:v>25</x:v>
      </x:c>
      <x:c r="M55" s="104" t="s">
        <x:v>2</x:v>
      </x:c>
      <x:c r="N55" s="104" t="s">
        <x:v>89</x:v>
      </x:c>
      <x:c r="O55" s="104" t="s">
        <x:v>22</x:v>
      </x:c>
    </x:row>
    <x:row r="56" spans="1:15" x14ac:dyDescent="0.2">
      <x:c r="A56" s="145"/>
      <x:c r="B56" s="145"/>
      <x:c r="C56" s="240" t="str">
        <x:f>$S$10</x:f>
        <x:v>PGT (Other)</x:v>
      </x:c>
      <x:c r="D56" s="241" t="s">
        <x:v>12</x:v>
      </x:c>
      <x:c r="E56" s="116">
        <x:v>648.470</x:v>
      </x:c>
      <x:c r="F56" s="117">
        <x:v>2.91</x:v>
      </x:c>
      <x:c r="G56" s="242">
        <x:v>651.38</x:v>
      </x:c>
      <x:c r="H56" s="243">
        <x:v>666413.8504</x:v>
      </x:c>
      <x:c r="I56" s="366">
        <x:v>0</x:v>
      </x:c>
      <x:c r="J56" s="366">
        <x:v>0</x:v>
      </x:c>
      <x:c r="L56" s="104" t="s">
        <x:v>25</x:v>
      </x:c>
      <x:c r="M56" s="104" t="s">
        <x:v>2</x:v>
      </x:c>
      <x:c r="N56" s="104" t="s">
        <x:v>90</x:v>
      </x:c>
      <x:c r="O56" s="104" t="s">
        <x:v>21</x:v>
      </x:c>
    </x:row>
    <x:row r="57" spans="1:15" x14ac:dyDescent="0.2">
      <x:c r="A57" s="145"/>
      <x:c r="B57" s="244"/>
      <x:c r="C57" s="244"/>
      <x:c r="D57" s="245" t="s">
        <x:v>11</x:v>
      </x:c>
      <x:c r="E57" s="246">
        <x:v>522.200</x:v>
      </x:c>
      <x:c r="F57" s="247">
        <x:v>2.75</x:v>
      </x:c>
      <x:c r="G57" s="248">
        <x:v>524.95</x:v>
      </x:c>
      <x:c r="H57" s="249">
        <x:v>537065.846</x:v>
      </x:c>
      <x:c r="I57" s="249">
        <x:v>359585.5005</x:v>
      </x:c>
      <x:c r="J57" s="369">
        <x:v>0</x:v>
      </x:c>
      <x:c r="L57" s="104" t="s">
        <x:v>25</x:v>
      </x:c>
      <x:c r="M57" s="104" t="s">
        <x:v>2</x:v>
      </x:c>
      <x:c r="N57" s="104" t="s">
        <x:v>90</x:v>
      </x:c>
      <x:c r="O57" s="104" t="s">
        <x:v>22</x:v>
      </x:c>
    </x:row>
    <x:row r="58" spans="1:15" x14ac:dyDescent="0.2">
      <x:c r="A58" s="145"/>
      <x:c r="B58" s="587" t="s">
        <x:v>149</x:v>
      </x:c>
      <x:c r="C58" s="236" t="s">
        <x:v>6</x:v>
      </x:c>
      <x:c r="D58" s="237" t="s">
        <x:v>12</x:v>
      </x:c>
      <x:c r="E58" s="254">
        <x:v>8695.000</x:v>
      </x:c>
      <x:c r="F58" s="255">
        <x:v>33.26</x:v>
      </x:c>
      <x:c r="G58" s="256">
        <x:v>8728.26</x:v>
      </x:c>
      <x:c r="H58" s="377">
        <x:v>0</x:v>
      </x:c>
      <x:c r="I58" s="378">
        <x:v>0</x:v>
      </x:c>
      <x:c r="J58" s="378">
        <x:v>0</x:v>
      </x:c>
      <x:c r="L58" s="104" t="s">
        <x:v>25</x:v>
      </x:c>
      <x:c r="M58" s="104" t="s">
        <x:v>14</x:v>
      </x:c>
      <x:c r="N58" s="104" t="s">
        <x:v>6</x:v>
      </x:c>
      <x:c r="O58" s="104" t="s">
        <x:v>21</x:v>
      </x:c>
    </x:row>
    <x:row r="59" spans="1:15" x14ac:dyDescent="0.2">
      <x:c r="A59" s="145"/>
      <x:c r="B59" s="587"/>
      <x:c r="C59" s="257" t="str">
        <x:f>$S$8</x:f>
        <x:v>PGT (UG fee)</x:v>
      </x:c>
      <x:c r="D59" s="237" t="s">
        <x:v>12</x:v>
      </x:c>
      <x:c r="E59" s="258">
        <x:v>4.500</x:v>
      </x:c>
      <x:c r="F59" s="259">
        <x:v>0</x:v>
      </x:c>
      <x:c r="G59" s="256">
        <x:v>4.5</x:v>
      </x:c>
      <x:c r="H59" s="377">
        <x:v>0</x:v>
      </x:c>
      <x:c r="I59" s="379">
        <x:v>0</x:v>
      </x:c>
      <x:c r="J59" s="379">
        <x:v>0</x:v>
      </x:c>
      <x:c r="L59" s="104" t="s">
        <x:v>25</x:v>
      </x:c>
      <x:c r="M59" s="104" t="s">
        <x:v>14</x:v>
      </x:c>
      <x:c r="N59" s="104" t="s">
        <x:v>31</x:v>
      </x:c>
      <x:c r="O59" s="104" t="s">
        <x:v>21</x:v>
      </x:c>
    </x:row>
    <x:row r="60" spans="1:15" x14ac:dyDescent="0.2">
      <x:c r="A60" s="145"/>
      <x:c r="B60" s="145"/>
      <x:c r="C60" s="257" t="str">
        <x:f>$S$9</x:f>
        <x:v>PGT (Masters' loan)</x:v>
      </x:c>
      <x:c r="D60" s="237" t="s">
        <x:v>12</x:v>
      </x:c>
      <x:c r="E60" s="258">
        <x:v>10.000</x:v>
      </x:c>
      <x:c r="F60" s="259">
        <x:v>0</x:v>
      </x:c>
      <x:c r="G60" s="256">
        <x:v>10</x:v>
      </x:c>
      <x:c r="H60" s="379">
        <x:v>0</x:v>
      </x:c>
      <x:c r="I60" s="379">
        <x:v>0</x:v>
      </x:c>
      <x:c r="J60" s="379">
        <x:v>0</x:v>
      </x:c>
      <x:c r="L60" s="104" t="s">
        <x:v>25</x:v>
      </x:c>
      <x:c r="M60" s="104" t="s">
        <x:v>14</x:v>
      </x:c>
      <x:c r="N60" s="104" t="s">
        <x:v>89</x:v>
      </x:c>
      <x:c r="O60" s="104" t="s">
        <x:v>21</x:v>
      </x:c>
    </x:row>
    <x:row r="61" spans="1:15" x14ac:dyDescent="0.2">
      <x:c r="A61" s="145"/>
      <x:c r="B61" s="244"/>
      <x:c r="C61" s="260" t="str">
        <x:f>$S$10</x:f>
        <x:v>PGT (Other)</x:v>
      </x:c>
      <x:c r="D61" s="261" t="s">
        <x:v>12</x:v>
      </x:c>
      <x:c r="E61" s="262">
        <x:v>0</x:v>
      </x:c>
      <x:c r="F61" s="263">
        <x:v>0</x:v>
      </x:c>
      <x:c r="G61" s="264">
        <x:v>0</x:v>
      </x:c>
      <x:c r="H61" s="380">
        <x:v>0</x:v>
      </x:c>
      <x:c r="I61" s="380">
        <x:v>0</x:v>
      </x:c>
      <x:c r="J61" s="380">
        <x:v>0</x:v>
      </x:c>
      <x:c r="L61" s="104" t="s">
        <x:v>25</x:v>
      </x:c>
      <x:c r="M61" s="104" t="s">
        <x:v>14</x:v>
      </x:c>
      <x:c r="N61" s="104" t="s">
        <x:v>90</x:v>
      </x:c>
      <x:c r="O61" s="104" t="s">
        <x:v>21</x:v>
      </x:c>
    </x:row>
    <x:row r="62" spans="1:15" x14ac:dyDescent="0.2">
      <x:c r="A62" s="145"/>
      <x:c r="B62" s="145" t="s">
        <x:v>254</x:v>
      </x:c>
      <x:c r="C62" s="145" t="s">
        <x:v>6</x:v>
      </x:c>
      <x:c r="D62" s="234" t="s">
        <x:v>12</x:v>
      </x:c>
      <x:c r="E62" s="124">
        <x:v>22475.580</x:v>
      </x:c>
      <x:c r="F62" s="125">
        <x:v>7.76</x:v>
      </x:c>
      <x:c r="G62" s="235">
        <x:v>22483.34</x:v>
      </x:c>
      <x:c r="H62" s="365">
        <x:v>0</x:v>
      </x:c>
      <x:c r="I62" s="370">
        <x:v>0</x:v>
      </x:c>
      <x:c r="J62" s="370">
        <x:v>0</x:v>
      </x:c>
      <x:c r="L62" s="104" t="s">
        <x:v>25</x:v>
      </x:c>
      <x:c r="M62" s="104" t="s">
        <x:v>1</x:v>
      </x:c>
      <x:c r="N62" s="104" t="s">
        <x:v>6</x:v>
      </x:c>
      <x:c r="O62" s="104" t="s">
        <x:v>21</x:v>
      </x:c>
    </x:row>
    <x:row r="63" spans="1:15" x14ac:dyDescent="0.2">
      <x:c r="A63" s="145"/>
      <x:c r="B63" s="145"/>
      <x:c r="C63" s="236"/>
      <x:c r="D63" s="237" t="s">
        <x:v>11</x:v>
      </x:c>
      <x:c r="E63" s="111">
        <x:v>29.300</x:v>
      </x:c>
      <x:c r="F63" s="112">
        <x:v>0</x:v>
      </x:c>
      <x:c r="G63" s="238">
        <x:v>29.3</x:v>
      </x:c>
      <x:c r="H63" s="367">
        <x:v>0</x:v>
      </x:c>
      <x:c r="I63" s="368">
        <x:v>0</x:v>
      </x:c>
      <x:c r="J63" s="368">
        <x:v>0</x:v>
      </x:c>
      <x:c r="L63" s="104" t="s">
        <x:v>25</x:v>
      </x:c>
      <x:c r="M63" s="104" t="s">
        <x:v>1</x:v>
      </x:c>
      <x:c r="N63" s="104" t="s">
        <x:v>6</x:v>
      </x:c>
      <x:c r="O63" s="104" t="s">
        <x:v>22</x:v>
      </x:c>
    </x:row>
    <x:row r="64" spans="1:15" x14ac:dyDescent="0.2">
      <x:c r="A64" s="145"/>
      <x:c r="B64" s="145"/>
      <x:c r="C64" s="240" t="str">
        <x:f>$S$8</x:f>
        <x:v>PGT (UG fee)</x:v>
      </x:c>
      <x:c r="D64" s="234" t="s">
        <x:v>12</x:v>
      </x:c>
      <x:c r="E64" s="116">
        <x:v>652.520</x:v>
      </x:c>
      <x:c r="F64" s="117">
        <x:v>0.31</x:v>
      </x:c>
      <x:c r="G64" s="242">
        <x:v>652.83</x:v>
      </x:c>
      <x:c r="H64" s="374">
        <x:v>0</x:v>
      </x:c>
      <x:c r="I64" s="366">
        <x:v>0</x:v>
      </x:c>
      <x:c r="J64" s="366">
        <x:v>0</x:v>
      </x:c>
      <x:c r="L64" s="104" t="s">
        <x:v>25</x:v>
      </x:c>
      <x:c r="M64" s="104" t="s">
        <x:v>1</x:v>
      </x:c>
      <x:c r="N64" s="104" t="s">
        <x:v>31</x:v>
      </x:c>
      <x:c r="O64" s="104" t="s">
        <x:v>21</x:v>
      </x:c>
    </x:row>
    <x:row r="65" spans="1:15" x14ac:dyDescent="0.2">
      <x:c r="A65" s="145"/>
      <x:c r="B65" s="145"/>
      <x:c r="C65" s="236"/>
      <x:c r="D65" s="237" t="s">
        <x:v>11</x:v>
      </x:c>
      <x:c r="E65" s="111">
        <x:v>0</x:v>
      </x:c>
      <x:c r="F65" s="112">
        <x:v>0</x:v>
      </x:c>
      <x:c r="G65" s="238">
        <x:v>0</x:v>
      </x:c>
      <x:c r="H65" s="367">
        <x:v>0</x:v>
      </x:c>
      <x:c r="I65" s="239">
        <x:v>0</x:v>
      </x:c>
      <x:c r="J65" s="368">
        <x:v>0</x:v>
      </x:c>
      <x:c r="L65" s="104" t="s">
        <x:v>25</x:v>
      </x:c>
      <x:c r="M65" s="104" t="s">
        <x:v>1</x:v>
      </x:c>
      <x:c r="N65" s="104" t="s">
        <x:v>31</x:v>
      </x:c>
      <x:c r="O65" s="104" t="s">
        <x:v>22</x:v>
      </x:c>
    </x:row>
    <x:row r="66" spans="1:15" x14ac:dyDescent="0.2">
      <x:c r="A66" s="145"/>
      <x:c r="B66" s="145"/>
      <x:c r="C66" s="240" t="str">
        <x:f>$S$9</x:f>
        <x:v>PGT (Masters' loan)</x:v>
      </x:c>
      <x:c r="D66" s="241" t="s">
        <x:v>12</x:v>
      </x:c>
      <x:c r="E66" s="116">
        <x:v>1717.010</x:v>
      </x:c>
      <x:c r="F66" s="117">
        <x:v>2.21</x:v>
      </x:c>
      <x:c r="G66" s="242">
        <x:v>1719.22</x:v>
      </x:c>
      <x:c r="H66" s="366">
        <x:v>0</x:v>
      </x:c>
      <x:c r="I66" s="374">
        <x:v>0</x:v>
      </x:c>
      <x:c r="J66" s="366">
        <x:v>0</x:v>
      </x:c>
      <x:c r="L66" s="104" t="s">
        <x:v>25</x:v>
      </x:c>
      <x:c r="M66" s="104" t="s">
        <x:v>1</x:v>
      </x:c>
      <x:c r="N66" s="104" t="s">
        <x:v>89</x:v>
      </x:c>
      <x:c r="O66" s="104" t="s">
        <x:v>21</x:v>
      </x:c>
    </x:row>
    <x:row r="67" spans="1:15" x14ac:dyDescent="0.2">
      <x:c r="A67" s="145"/>
      <x:c r="B67" s="145"/>
      <x:c r="C67" s="236"/>
      <x:c r="D67" s="237" t="s">
        <x:v>11</x:v>
      </x:c>
      <x:c r="E67" s="111">
        <x:v>4527.100</x:v>
      </x:c>
      <x:c r="F67" s="112">
        <x:v>4.86</x:v>
      </x:c>
      <x:c r="G67" s="238">
        <x:v>4531.96</x:v>
      </x:c>
      <x:c r="H67" s="368">
        <x:v>0</x:v>
      </x:c>
      <x:c r="I67" s="252">
        <x:v>3104347.2804</x:v>
      </x:c>
      <x:c r="J67" s="371">
        <x:v>0</x:v>
      </x:c>
      <x:c r="L67" s="104" t="s">
        <x:v>25</x:v>
      </x:c>
      <x:c r="M67" s="104" t="s">
        <x:v>1</x:v>
      </x:c>
      <x:c r="N67" s="104" t="s">
        <x:v>89</x:v>
      </x:c>
      <x:c r="O67" s="104" t="s">
        <x:v>22</x:v>
      </x:c>
    </x:row>
    <x:row r="68" spans="1:15" x14ac:dyDescent="0.2">
      <x:c r="A68" s="145"/>
      <x:c r="B68" s="145"/>
      <x:c r="C68" s="240" t="str">
        <x:f>$S$10</x:f>
        <x:v>PGT (Other)</x:v>
      </x:c>
      <x:c r="D68" s="241" t="s">
        <x:v>12</x:v>
      </x:c>
      <x:c r="E68" s="116">
        <x:v>2130.520</x:v>
      </x:c>
      <x:c r="F68" s="117">
        <x:v>4.16</x:v>
      </x:c>
      <x:c r="G68" s="242">
        <x:v>2134.68</x:v>
      </x:c>
      <x:c r="H68" s="243">
        <x:v>2183948.4144</x:v>
      </x:c>
      <x:c r="I68" s="366">
        <x:v>0</x:v>
      </x:c>
      <x:c r="J68" s="366">
        <x:v>0</x:v>
      </x:c>
      <x:c r="L68" s="104" t="s">
        <x:v>25</x:v>
      </x:c>
      <x:c r="M68" s="104" t="s">
        <x:v>1</x:v>
      </x:c>
      <x:c r="N68" s="104" t="s">
        <x:v>90</x:v>
      </x:c>
      <x:c r="O68" s="104" t="s">
        <x:v>21</x:v>
      </x:c>
    </x:row>
    <x:row r="69" spans="1:15" x14ac:dyDescent="0.2">
      <x:c r="A69" s="250"/>
      <x:c r="B69" s="250"/>
      <x:c r="C69" s="250"/>
      <x:c r="D69" s="200" t="s">
        <x:v>11</x:v>
      </x:c>
      <x:c r="E69" s="121">
        <x:v>570.680</x:v>
      </x:c>
      <x:c r="F69" s="122">
        <x:v>2.54</x:v>
      </x:c>
      <x:c r="G69" s="251">
        <x:v>573.22</x:v>
      </x:c>
      <x:c r="H69" s="252">
        <x:v>586449.9176</x:v>
      </x:c>
      <x:c r="I69" s="252">
        <x:v>392649.9678</x:v>
      </x:c>
      <x:c r="J69" s="368">
        <x:v>0</x:v>
      </x:c>
      <x:c r="L69" s="104" t="s">
        <x:v>25</x:v>
      </x:c>
      <x:c r="M69" s="104" t="s">
        <x:v>1</x:v>
      </x:c>
      <x:c r="N69" s="104" t="s">
        <x:v>90</x:v>
      </x:c>
      <x:c r="O69" s="104" t="s">
        <x:v>22</x:v>
      </x:c>
    </x:row>
    <x:row r="70" spans="1:15" x14ac:dyDescent="0.2">
      <x:c r="A70" s="233" t="s">
        <x:v>9</x:v>
      </x:c>
      <x:c r="B70" s="145" t="s">
        <x:v>250</x:v>
      </x:c>
      <x:c r="C70" s="145" t="s">
        <x:v>6</x:v>
      </x:c>
      <x:c r="D70" s="234" t="s">
        <x:v>12</x:v>
      </x:c>
      <x:c r="E70" s="124">
        <x:v>391943.140</x:v>
      </x:c>
      <x:c r="F70" s="125">
        <x:v>868.1</x:v>
      </x:c>
      <x:c r="G70" s="235">
        <x:v>392811.24</x:v>
      </x:c>
      <x:c r="H70" s="372">
        <x:v>0</x:v>
      </x:c>
      <x:c r="I70" s="373">
        <x:v>0</x:v>
      </x:c>
      <x:c r="J70" s="373">
        <x:v>0</x:v>
      </x:c>
      <x:c r="L70" s="104" t="s">
        <x:v>9</x:v>
      </x:c>
      <x:c r="M70" s="104" t="s">
        <x:v>2</x:v>
      </x:c>
      <x:c r="N70" s="104" t="s">
        <x:v>6</x:v>
      </x:c>
      <x:c r="O70" s="104" t="s">
        <x:v>21</x:v>
      </x:c>
    </x:row>
    <x:row r="71" spans="1:15" x14ac:dyDescent="0.2">
      <x:c r="A71" s="145"/>
      <x:c r="B71" s="145"/>
      <x:c r="C71" s="236"/>
      <x:c r="D71" s="237" t="s">
        <x:v>11</x:v>
      </x:c>
      <x:c r="E71" s="111">
        <x:v>1496.550</x:v>
      </x:c>
      <x:c r="F71" s="112">
        <x:v>0</x:v>
      </x:c>
      <x:c r="G71" s="238">
        <x:v>1496.55</x:v>
      </x:c>
      <x:c r="H71" s="376">
        <x:v>0</x:v>
      </x:c>
      <x:c r="I71" s="368">
        <x:v>0</x:v>
      </x:c>
      <x:c r="J71" s="239">
        <x:v>1012176.627</x:v>
      </x:c>
      <x:c r="L71" s="104" t="s">
        <x:v>9</x:v>
      </x:c>
      <x:c r="M71" s="104" t="s">
        <x:v>2</x:v>
      </x:c>
      <x:c r="N71" s="104" t="s">
        <x:v>6</x:v>
      </x:c>
      <x:c r="O71" s="104" t="s">
        <x:v>22</x:v>
      </x:c>
    </x:row>
    <x:row r="72" spans="1:15" x14ac:dyDescent="0.2">
      <x:c r="A72" s="145"/>
      <x:c r="B72" s="145"/>
      <x:c r="C72" s="240" t="str">
        <x:f>$S$8</x:f>
        <x:v>PGT (UG fee)</x:v>
      </x:c>
      <x:c r="D72" s="234" t="s">
        <x:v>12</x:v>
      </x:c>
      <x:c r="E72" s="116">
        <x:v>114.000</x:v>
      </x:c>
      <x:c r="F72" s="117">
        <x:v>0</x:v>
      </x:c>
      <x:c r="G72" s="242">
        <x:v>114</x:v>
      </x:c>
      <x:c r="H72" s="374">
        <x:v>0</x:v>
      </x:c>
      <x:c r="I72" s="366">
        <x:v>0</x:v>
      </x:c>
      <x:c r="J72" s="366">
        <x:v>0</x:v>
      </x:c>
      <x:c r="L72" s="104" t="s">
        <x:v>9</x:v>
      </x:c>
      <x:c r="M72" s="104" t="s">
        <x:v>2</x:v>
      </x:c>
      <x:c r="N72" s="104" t="s">
        <x:v>31</x:v>
      </x:c>
      <x:c r="O72" s="104" t="s">
        <x:v>21</x:v>
      </x:c>
    </x:row>
    <x:row r="73" spans="1:15" x14ac:dyDescent="0.2">
      <x:c r="A73" s="145"/>
      <x:c r="B73" s="145"/>
      <x:c r="C73" s="236"/>
      <x:c r="D73" s="237" t="s">
        <x:v>11</x:v>
      </x:c>
      <x:c r="E73" s="111">
        <x:v>0</x:v>
      </x:c>
      <x:c r="F73" s="112">
        <x:v>0</x:v>
      </x:c>
      <x:c r="G73" s="238">
        <x:v>0</x:v>
      </x:c>
      <x:c r="H73" s="367">
        <x:v>0</x:v>
      </x:c>
      <x:c r="I73" s="368">
        <x:v>0</x:v>
      </x:c>
      <x:c r="J73" s="368">
        <x:v>0</x:v>
      </x:c>
      <x:c r="L73" s="104" t="s">
        <x:v>9</x:v>
      </x:c>
      <x:c r="M73" s="104" t="s">
        <x:v>2</x:v>
      </x:c>
      <x:c r="N73" s="104" t="s">
        <x:v>31</x:v>
      </x:c>
      <x:c r="O73" s="104" t="s">
        <x:v>22</x:v>
      </x:c>
    </x:row>
    <x:row r="74" spans="1:15" x14ac:dyDescent="0.2">
      <x:c r="A74" s="145"/>
      <x:c r="B74" s="145"/>
      <x:c r="C74" s="240" t="str">
        <x:f>$S$9</x:f>
        <x:v>PGT (Masters' loan)</x:v>
      </x:c>
      <x:c r="D74" s="241" t="s">
        <x:v>12</x:v>
      </x:c>
      <x:c r="E74" s="116">
        <x:v>8295.600</x:v>
      </x:c>
      <x:c r="F74" s="117">
        <x:v>8.41</x:v>
      </x:c>
      <x:c r="G74" s="242">
        <x:v>8304.01</x:v>
      </x:c>
      <x:c r="H74" s="374">
        <x:v>0</x:v>
      </x:c>
      <x:c r="I74" s="366">
        <x:v>0</x:v>
      </x:c>
      <x:c r="J74" s="366">
        <x:v>0</x:v>
      </x:c>
      <x:c r="L74" s="104" t="s">
        <x:v>9</x:v>
      </x:c>
      <x:c r="M74" s="104" t="s">
        <x:v>2</x:v>
      </x:c>
      <x:c r="N74" s="104" t="s">
        <x:v>89</x:v>
      </x:c>
      <x:c r="O74" s="104" t="s">
        <x:v>21</x:v>
      </x:c>
    </x:row>
    <x:row r="75" spans="1:15" x14ac:dyDescent="0.2">
      <x:c r="A75" s="145"/>
      <x:c r="B75" s="145"/>
      <x:c r="C75" s="236"/>
      <x:c r="D75" s="237" t="s">
        <x:v>11</x:v>
      </x:c>
      <x:c r="E75" s="111">
        <x:v>25392.760</x:v>
      </x:c>
      <x:c r="F75" s="112">
        <x:v>14.98</x:v>
      </x:c>
      <x:c r="G75" s="238">
        <x:v>25407.74</x:v>
      </x:c>
      <x:c r="H75" s="367">
        <x:v>0</x:v>
      </x:c>
      <x:c r="I75" s="368">
        <x:v>0</x:v>
      </x:c>
      <x:c r="J75" s="368">
        <x:v>0</x:v>
      </x:c>
      <x:c r="L75" s="104" t="s">
        <x:v>9</x:v>
      </x:c>
      <x:c r="M75" s="104" t="s">
        <x:v>2</x:v>
      </x:c>
      <x:c r="N75" s="104" t="s">
        <x:v>89</x:v>
      </x:c>
      <x:c r="O75" s="104" t="s">
        <x:v>22</x:v>
      </x:c>
    </x:row>
    <x:row r="76" spans="1:15" x14ac:dyDescent="0.2">
      <x:c r="A76" s="145"/>
      <x:c r="B76" s="145"/>
      <x:c r="C76" s="240" t="str">
        <x:f>$S$10</x:f>
        <x:v>PGT (Other)</x:v>
      </x:c>
      <x:c r="D76" s="241" t="s">
        <x:v>12</x:v>
      </x:c>
      <x:c r="E76" s="116">
        <x:v>1581.730</x:v>
      </x:c>
      <x:c r="F76" s="117">
        <x:v>23.03</x:v>
      </x:c>
      <x:c r="G76" s="242">
        <x:v>1604.76</x:v>
      </x:c>
      <x:c r="H76" s="374">
        <x:v>0</x:v>
      </x:c>
      <x:c r="I76" s="366">
        <x:v>0</x:v>
      </x:c>
      <x:c r="J76" s="366">
        <x:v>0</x:v>
      </x:c>
      <x:c r="L76" s="104" t="s">
        <x:v>9</x:v>
      </x:c>
      <x:c r="M76" s="104" t="s">
        <x:v>2</x:v>
      </x:c>
      <x:c r="N76" s="104" t="s">
        <x:v>90</x:v>
      </x:c>
      <x:c r="O76" s="104" t="s">
        <x:v>21</x:v>
      </x:c>
    </x:row>
    <x:row r="77" spans="1:15" x14ac:dyDescent="0.2">
      <x:c r="A77" s="145"/>
      <x:c r="B77" s="244"/>
      <x:c r="C77" s="244"/>
      <x:c r="D77" s="245" t="s">
        <x:v>11</x:v>
      </x:c>
      <x:c r="E77" s="246">
        <x:v>228.800</x:v>
      </x:c>
      <x:c r="F77" s="247">
        <x:v>0.81</x:v>
      </x:c>
      <x:c r="G77" s="248">
        <x:v>229.61</x:v>
      </x:c>
      <x:c r="H77" s="381">
        <x:v>0</x:v>
      </x:c>
      <x:c r="I77" s="369">
        <x:v>0</x:v>
      </x:c>
      <x:c r="J77" s="369">
        <x:v>0</x:v>
      </x:c>
      <x:c r="L77" s="104" t="s">
        <x:v>9</x:v>
      </x:c>
      <x:c r="M77" s="104" t="s">
        <x:v>2</x:v>
      </x:c>
      <x:c r="N77" s="104" t="s">
        <x:v>90</x:v>
      </x:c>
      <x:c r="O77" s="104" t="s">
        <x:v>22</x:v>
      </x:c>
    </x:row>
    <x:row r="78" spans="1:15" x14ac:dyDescent="0.2">
      <x:c r="A78" s="145"/>
      <x:c r="B78" s="145" t="s">
        <x:v>254</x:v>
      </x:c>
      <x:c r="C78" s="145" t="s">
        <x:v>6</x:v>
      </x:c>
      <x:c r="D78" s="234" t="s">
        <x:v>12</x:v>
      </x:c>
      <x:c r="E78" s="124">
        <x:v>29446.520</x:v>
      </x:c>
      <x:c r="F78" s="125">
        <x:v>10.83</x:v>
      </x:c>
      <x:c r="G78" s="235">
        <x:v>29457.35</x:v>
      </x:c>
      <x:c r="H78" s="365">
        <x:v>0</x:v>
      </x:c>
      <x:c r="I78" s="370">
        <x:v>0</x:v>
      </x:c>
      <x:c r="J78" s="370">
        <x:v>0</x:v>
      </x:c>
      <x:c r="L78" s="104" t="s">
        <x:v>9</x:v>
      </x:c>
      <x:c r="M78" s="104" t="s">
        <x:v>1</x:v>
      </x:c>
      <x:c r="N78" s="104" t="s">
        <x:v>6</x:v>
      </x:c>
      <x:c r="O78" s="104" t="s">
        <x:v>21</x:v>
      </x:c>
    </x:row>
    <x:row r="79" spans="1:15" x14ac:dyDescent="0.2">
      <x:c r="A79" s="145"/>
      <x:c r="B79" s="145"/>
      <x:c r="C79" s="236"/>
      <x:c r="D79" s="237" t="s">
        <x:v>11</x:v>
      </x:c>
      <x:c r="E79" s="111">
        <x:v>142.410</x:v>
      </x:c>
      <x:c r="F79" s="112">
        <x:v>0</x:v>
      </x:c>
      <x:c r="G79" s="238">
        <x:v>142.41</x:v>
      </x:c>
      <x:c r="H79" s="367">
        <x:v>0</x:v>
      </x:c>
      <x:c r="I79" s="368">
        <x:v>0</x:v>
      </x:c>
      <x:c r="J79" s="368">
        <x:v>0</x:v>
      </x:c>
      <x:c r="L79" s="104" t="s">
        <x:v>9</x:v>
      </x:c>
      <x:c r="M79" s="104" t="s">
        <x:v>1</x:v>
      </x:c>
      <x:c r="N79" s="104" t="s">
        <x:v>6</x:v>
      </x:c>
      <x:c r="O79" s="104" t="s">
        <x:v>22</x:v>
      </x:c>
    </x:row>
    <x:row r="80" spans="1:15" x14ac:dyDescent="0.2">
      <x:c r="A80" s="145"/>
      <x:c r="B80" s="145"/>
      <x:c r="C80" s="240" t="str">
        <x:f>$S$8</x:f>
        <x:v>PGT (UG fee)</x:v>
      </x:c>
      <x:c r="D80" s="234" t="s">
        <x:v>12</x:v>
      </x:c>
      <x:c r="E80" s="116">
        <x:v>9.700</x:v>
      </x:c>
      <x:c r="F80" s="117">
        <x:v>0</x:v>
      </x:c>
      <x:c r="G80" s="242">
        <x:v>9.7</x:v>
      </x:c>
      <x:c r="H80" s="365">
        <x:v>0</x:v>
      </x:c>
      <x:c r="I80" s="366">
        <x:v>0</x:v>
      </x:c>
      <x:c r="J80" s="366">
        <x:v>0</x:v>
      </x:c>
      <x:c r="L80" s="104" t="s">
        <x:v>9</x:v>
      </x:c>
      <x:c r="M80" s="104" t="s">
        <x:v>1</x:v>
      </x:c>
      <x:c r="N80" s="104" t="s">
        <x:v>31</x:v>
      </x:c>
      <x:c r="O80" s="104" t="s">
        <x:v>21</x:v>
      </x:c>
    </x:row>
    <x:row r="81" spans="1:17" x14ac:dyDescent="0.2">
      <x:c r="A81" s="145"/>
      <x:c r="B81" s="145"/>
      <x:c r="C81" s="236"/>
      <x:c r="D81" s="237" t="s">
        <x:v>11</x:v>
      </x:c>
      <x:c r="E81" s="111">
        <x:v>0</x:v>
      </x:c>
      <x:c r="F81" s="112">
        <x:v>0</x:v>
      </x:c>
      <x:c r="G81" s="238">
        <x:v>0</x:v>
      </x:c>
      <x:c r="H81" s="367">
        <x:v>0</x:v>
      </x:c>
      <x:c r="I81" s="368">
        <x:v>0</x:v>
      </x:c>
      <x:c r="J81" s="368">
        <x:v>0</x:v>
      </x:c>
      <x:c r="L81" s="104" t="s">
        <x:v>9</x:v>
      </x:c>
      <x:c r="M81" s="104" t="s">
        <x:v>1</x:v>
      </x:c>
      <x:c r="N81" s="104" t="s">
        <x:v>31</x:v>
      </x:c>
      <x:c r="O81" s="104" t="s">
        <x:v>22</x:v>
      </x:c>
    </x:row>
    <x:row r="82" spans="1:17" x14ac:dyDescent="0.2">
      <x:c r="A82" s="145"/>
      <x:c r="B82" s="145"/>
      <x:c r="C82" s="240" t="str">
        <x:f>$S$9</x:f>
        <x:v>PGT (Masters' loan)</x:v>
      </x:c>
      <x:c r="D82" s="241" t="s">
        <x:v>12</x:v>
      </x:c>
      <x:c r="E82" s="116">
        <x:v>3748.950</x:v>
      </x:c>
      <x:c r="F82" s="117">
        <x:v>1.62</x:v>
      </x:c>
      <x:c r="G82" s="242">
        <x:v>3750.57</x:v>
      </x:c>
      <x:c r="H82" s="365">
        <x:v>0</x:v>
      </x:c>
      <x:c r="I82" s="366">
        <x:v>0</x:v>
      </x:c>
      <x:c r="J82" s="366">
        <x:v>0</x:v>
      </x:c>
      <x:c r="L82" s="104" t="s">
        <x:v>9</x:v>
      </x:c>
      <x:c r="M82" s="104" t="s">
        <x:v>1</x:v>
      </x:c>
      <x:c r="N82" s="104" t="s">
        <x:v>89</x:v>
      </x:c>
      <x:c r="O82" s="104" t="s">
        <x:v>21</x:v>
      </x:c>
    </x:row>
    <x:row r="83" spans="1:17" x14ac:dyDescent="0.2">
      <x:c r="A83" s="145"/>
      <x:c r="B83" s="145"/>
      <x:c r="C83" s="236"/>
      <x:c r="D83" s="237" t="s">
        <x:v>11</x:v>
      </x:c>
      <x:c r="E83" s="111">
        <x:v>8283.560</x:v>
      </x:c>
      <x:c r="F83" s="112">
        <x:v>8.79</x:v>
      </x:c>
      <x:c r="G83" s="238">
        <x:v>8292.35</x:v>
      </x:c>
      <x:c r="H83" s="367">
        <x:v>0</x:v>
      </x:c>
      <x:c r="I83" s="368">
        <x:v>0</x:v>
      </x:c>
      <x:c r="J83" s="368">
        <x:v>0</x:v>
      </x:c>
      <x:c r="L83" s="104" t="s">
        <x:v>9</x:v>
      </x:c>
      <x:c r="M83" s="104" t="s">
        <x:v>1</x:v>
      </x:c>
      <x:c r="N83" s="104" t="s">
        <x:v>89</x:v>
      </x:c>
      <x:c r="O83" s="104" t="s">
        <x:v>22</x:v>
      </x:c>
    </x:row>
    <x:row r="84" spans="1:17" x14ac:dyDescent="0.2">
      <x:c r="A84" s="145"/>
      <x:c r="B84" s="145"/>
      <x:c r="C84" s="240" t="str">
        <x:f>$S$10</x:f>
        <x:v>PGT (Other)</x:v>
      </x:c>
      <x:c r="D84" s="241" t="s">
        <x:v>12</x:v>
      </x:c>
      <x:c r="E84" s="116">
        <x:v>2736.650</x:v>
      </x:c>
      <x:c r="F84" s="117">
        <x:v>6.79</x:v>
      </x:c>
      <x:c r="G84" s="242">
        <x:v>2743.44</x:v>
      </x:c>
      <x:c r="H84" s="374">
        <x:v>0</x:v>
      </x:c>
      <x:c r="I84" s="366">
        <x:v>0</x:v>
      </x:c>
      <x:c r="J84" s="366">
        <x:v>0</x:v>
      </x:c>
      <x:c r="L84" s="104" t="s">
        <x:v>9</x:v>
      </x:c>
      <x:c r="M84" s="104" t="s">
        <x:v>1</x:v>
      </x:c>
      <x:c r="N84" s="104" t="s">
        <x:v>90</x:v>
      </x:c>
      <x:c r="O84" s="104" t="s">
        <x:v>21</x:v>
      </x:c>
    </x:row>
    <x:row r="85" spans="1:17" ht="14.25" thickBot="1" x14ac:dyDescent="0.25">
      <x:c r="A85" s="145"/>
      <x:c r="B85" s="145"/>
      <x:c r="C85" s="145"/>
      <x:c r="D85" s="234" t="s">
        <x:v>11</x:v>
      </x:c>
      <x:c r="E85" s="128">
        <x:v>1256.720</x:v>
      </x:c>
      <x:c r="F85" s="136">
        <x:v>10.17</x:v>
      </x:c>
      <x:c r="G85" s="266">
        <x:v>1266.89</x:v>
      </x:c>
      <x:c r="H85" s="376">
        <x:v>0</x:v>
      </x:c>
      <x:c r="I85" s="371">
        <x:v>0</x:v>
      </x:c>
      <x:c r="J85" s="371">
        <x:v>0</x:v>
      </x:c>
      <x:c r="L85" s="104" t="s">
        <x:v>9</x:v>
      </x:c>
      <x:c r="M85" s="104" t="s">
        <x:v>1</x:v>
      </x:c>
      <x:c r="N85" s="104" t="s">
        <x:v>90</x:v>
      </x:c>
      <x:c r="O85" s="104" t="s">
        <x:v>22</x:v>
      </x:c>
    </x:row>
    <x:row r="86" spans="1:17" ht="14.25" customHeight="1" thickTop="1" x14ac:dyDescent="0.2">
      <x:c r="A86" s="129" t="s">
        <x:v>3</x:v>
      </x:c>
      <x:c r="B86" s="584" t="s">
        <x:v>253</x:v>
      </x:c>
      <x:c r="C86" s="267" t="s">
        <x:v>6</x:v>
      </x:c>
      <x:c r="D86" s="268"/>
      <x:c r="E86" s="269">
        <x:v>1103240.000</x:v>
      </x:c>
      <x:c r="F86" s="270">
        <x:v>4948.37</x:v>
      </x:c>
      <x:c r="G86" s="271">
        <x:v>1108188.37</x:v>
      </x:c>
      <x:c r="H86" s="382">
        <x:v>0</x:v>
      </x:c>
      <x:c r="I86" s="382">
        <x:v>0</x:v>
      </x:c>
      <x:c r="J86" s="272">
        <x:v>3534358.7529</x:v>
      </x:c>
      <x:c r="L86" s="104" t="s">
        <x:v>280</x:v>
      </x:c>
      <x:c r="M86" s="104" t="s">
        <x:v>2</x:v>
      </x:c>
      <x:c r="N86" s="104" t="s">
        <x:v>6</x:v>
      </x:c>
      <x:c r="O86" s="104" t="s">
        <x:v>280</x:v>
      </x:c>
    </x:row>
    <x:row r="87" spans="1:17" x14ac:dyDescent="0.2">
      <x:c r="A87" s="134"/>
      <x:c r="B87" s="585"/>
      <x:c r="C87" s="273" t="str">
        <x:f>$S$8</x:f>
        <x:v>PGT (UG fee)</x:v>
      </x:c>
      <x:c r="D87" s="274"/>
      <x:c r="E87" s="258">
        <x:v>9030.500</x:v>
      </x:c>
      <x:c r="F87" s="259">
        <x:v>41.62</x:v>
      </x:c>
      <x:c r="G87" s="275">
        <x:v>9072.12</x:v>
      </x:c>
      <x:c r="H87" s="383">
        <x:v>0</x:v>
      </x:c>
      <x:c r="I87" s="276">
        <x:v>86876.0875</x:v>
      </x:c>
      <x:c r="J87" s="383">
        <x:v>0</x:v>
      </x:c>
      <x:c r="L87" s="104" t="s">
        <x:v>280</x:v>
      </x:c>
      <x:c r="M87" s="104" t="s">
        <x:v>2</x:v>
      </x:c>
      <x:c r="N87" s="104" t="s">
        <x:v>31</x:v>
      </x:c>
      <x:c r="O87" s="104" t="s">
        <x:v>280</x:v>
      </x:c>
    </x:row>
    <x:row r="88" spans="1:17" x14ac:dyDescent="0.2">
      <x:c r="A88" s="134"/>
      <x:c r="B88" s="585"/>
      <x:c r="C88" s="273" t="str">
        <x:f>$S$9</x:f>
        <x:v>PGT (Masters' loan)</x:v>
      </x:c>
      <x:c r="D88" s="274"/>
      <x:c r="E88" s="258">
        <x:v>75365.000</x:v>
      </x:c>
      <x:c r="F88" s="259">
        <x:v>82.08</x:v>
      </x:c>
      <x:c r="G88" s="275">
        <x:v>75447.08</x:v>
      </x:c>
      <x:c r="H88" s="383">
        <x:v>0</x:v>
      </x:c>
      <x:c r="I88" s="276">
        <x:v>24387195.4388</x:v>
      </x:c>
      <x:c r="J88" s="383">
        <x:v>0</x:v>
      </x:c>
      <x:c r="L88" s="104" t="s">
        <x:v>280</x:v>
      </x:c>
      <x:c r="M88" s="104" t="s">
        <x:v>2</x:v>
      </x:c>
      <x:c r="N88" s="104" t="s">
        <x:v>89</x:v>
      </x:c>
      <x:c r="O88" s="104" t="s">
        <x:v>280</x:v>
      </x:c>
    </x:row>
    <x:row r="89" spans="1:17" x14ac:dyDescent="0.2">
      <x:c r="A89" s="134"/>
      <x:c r="B89" s="586"/>
      <x:c r="C89" s="277" t="str">
        <x:f>$S$10</x:f>
        <x:v>PGT (Other)</x:v>
      </x:c>
      <x:c r="D89" s="278"/>
      <x:c r="E89" s="262">
        <x:v>3893.000</x:v>
      </x:c>
      <x:c r="F89" s="263">
        <x:v>31.36</x:v>
      </x:c>
      <x:c r="G89" s="264">
        <x:v>3924.36</x:v>
      </x:c>
      <x:c r="H89" s="265">
        <x:v>2138226.9692</x:v>
      </x:c>
      <x:c r="I89" s="265">
        <x:v>504855.4105</x:v>
      </x:c>
      <x:c r="J89" s="384">
        <x:v>0</x:v>
      </x:c>
      <x:c r="L89" s="104" t="s">
        <x:v>280</x:v>
      </x:c>
      <x:c r="M89" s="104" t="s">
        <x:v>2</x:v>
      </x:c>
      <x:c r="N89" s="104" t="s">
        <x:v>90</x:v>
      </x:c>
      <x:c r="O89" s="104" t="s">
        <x:v>280</x:v>
      </x:c>
    </x:row>
    <x:row r="90" spans="1:17" x14ac:dyDescent="0.2">
      <x:c r="A90" s="134"/>
      <x:c r="B90" s="134" t="s">
        <x:v>254</x:v>
      </x:c>
      <x:c r="C90" s="279" t="s">
        <x:v>6</x:v>
      </x:c>
      <x:c r="D90" s="280"/>
      <x:c r="E90" s="254">
        <x:v>74509.950</x:v>
      </x:c>
      <x:c r="F90" s="255">
        <x:v>36.4</x:v>
      </x:c>
      <x:c r="G90" s="256">
        <x:v>74546.35</x:v>
      </x:c>
      <x:c r="H90" s="377">
        <x:v>0</x:v>
      </x:c>
      <x:c r="I90" s="377">
        <x:v>0</x:v>
      </x:c>
      <x:c r="J90" s="377">
        <x:v>0</x:v>
      </x:c>
      <x:c r="L90" s="104" t="s">
        <x:v>280</x:v>
      </x:c>
      <x:c r="M90" s="104" t="s">
        <x:v>1</x:v>
      </x:c>
      <x:c r="N90" s="104" t="s">
        <x:v>6</x:v>
      </x:c>
      <x:c r="O90" s="104" t="s">
        <x:v>280</x:v>
      </x:c>
    </x:row>
    <x:row r="91" spans="1:17" x14ac:dyDescent="0.2">
      <x:c r="A91" s="134"/>
      <x:c r="B91" s="134"/>
      <x:c r="C91" s="273" t="str">
        <x:f>$S$8</x:f>
        <x:v>PGT (UG fee)</x:v>
      </x:c>
      <x:c r="D91" s="274"/>
      <x:c r="E91" s="258">
        <x:v>739.400</x:v>
      </x:c>
      <x:c r="F91" s="259">
        <x:v>0.43</x:v>
      </x:c>
      <x:c r="G91" s="275">
        <x:v>739.83</x:v>
      </x:c>
      <x:c r="H91" s="383">
        <x:v>0</x:v>
      </x:c>
      <x:c r="I91" s="276">
        <x:v>520.5924</x:v>
      </x:c>
      <x:c r="J91" s="383">
        <x:v>0</x:v>
      </x:c>
      <x:c r="L91" s="104" t="s">
        <x:v>280</x:v>
      </x:c>
      <x:c r="M91" s="104" t="s">
        <x:v>1</x:v>
      </x:c>
      <x:c r="N91" s="104" t="s">
        <x:v>31</x:v>
      </x:c>
      <x:c r="O91" s="104" t="s">
        <x:v>280</x:v>
      </x:c>
    </x:row>
    <x:row r="92" spans="1:17" x14ac:dyDescent="0.2">
      <x:c r="A92" s="134"/>
      <x:c r="B92" s="134"/>
      <x:c r="C92" s="273" t="str">
        <x:f>$S$9</x:f>
        <x:v>PGT (Masters' loan)</x:v>
      </x:c>
      <x:c r="D92" s="274"/>
      <x:c r="E92" s="258">
        <x:v>24093.590</x:v>
      </x:c>
      <x:c r="F92" s="259">
        <x:v>24.15</x:v>
      </x:c>
      <x:c r="G92" s="275">
        <x:v>24117.74</x:v>
      </x:c>
      <x:c r="H92" s="383">
        <x:v>0</x:v>
      </x:c>
      <x:c r="I92" s="276">
        <x:v>6549059.285</x:v>
      </x:c>
      <x:c r="J92" s="383">
        <x:v>0</x:v>
      </x:c>
      <x:c r="L92" s="104" t="s">
        <x:v>280</x:v>
      </x:c>
      <x:c r="M92" s="104" t="s">
        <x:v>1</x:v>
      </x:c>
      <x:c r="N92" s="104" t="s">
        <x:v>89</x:v>
      </x:c>
      <x:c r="O92" s="104" t="s">
        <x:v>280</x:v>
      </x:c>
    </x:row>
    <x:row r="93" spans="1:17" x14ac:dyDescent="0.2">
      <x:c r="A93" s="134"/>
      <x:c r="B93" s="281"/>
      <x:c r="C93" s="282" t="str">
        <x:f>$S$10</x:f>
        <x:v>PGT (Other)</x:v>
      </x:c>
      <x:c r="D93" s="283"/>
      <x:c r="E93" s="284">
        <x:v>9522.440</x:v>
      </x:c>
      <x:c r="F93" s="285">
        <x:v>29.25</x:v>
      </x:c>
      <x:c r="G93" s="286">
        <x:v>9551.69</x:v>
      </x:c>
      <x:c r="H93" s="287">
        <x:v>5669254.5888</x:v>
      </x:c>
      <x:c r="I93" s="287">
        <x:v>1135892.4885</x:v>
      </x:c>
      <x:c r="J93" s="385">
        <x:v>0</x:v>
      </x:c>
      <x:c r="L93" s="104" t="s">
        <x:v>280</x:v>
      </x:c>
      <x:c r="M93" s="104" t="s">
        <x:v>1</x:v>
      </x:c>
      <x:c r="N93" s="104" t="s">
        <x:v>90</x:v>
      </x:c>
      <x:c r="O93" s="104" t="s">
        <x:v>280</x:v>
      </x:c>
    </x:row>
    <x:row r="94" spans="1:17" ht="14.25" thickBot="1" x14ac:dyDescent="0.25">
      <x:c r="A94" s="288"/>
      <x:c r="B94" s="288"/>
      <x:c r="C94" s="289" t="s">
        <x:v>4</x:v>
      </x:c>
      <x:c r="D94" s="290"/>
      <x:c r="E94" s="291">
        <x:v>1300393.880</x:v>
      </x:c>
      <x:c r="F94" s="141">
        <x:v>5193.66</x:v>
      </x:c>
      <x:c r="G94" s="292">
        <x:v>1305587.54</x:v>
      </x:c>
      <x:c r="H94" s="293">
        <x:v>7807482</x:v>
      </x:c>
      <x:c r="I94" s="293">
        <x:v>32664399</x:v>
      </x:c>
      <x:c r="J94" s="293">
        <x:v>3534359</x:v>
      </x:c>
      <x:c r="L94" s="104" t="s">
        <x:v>280</x:v>
      </x:c>
      <x:c r="M94" s="104" t="s">
        <x:v>180</x:v>
      </x:c>
      <x:c r="N94" s="104" t="s">
        <x:v>180</x:v>
      </x:c>
      <x:c r="O94" s="104" t="s">
        <x:v>280</x:v>
      </x:c>
    </x:row>
    <x:row r="95" spans="1:17" x14ac:dyDescent="0.2">
      <x:c r="H95" s="294"/>
      <x:c r="I95" s="294"/>
      <x:c r="J95" s="294"/>
      <x:c r="Q95" s="353"/>
    </x:row>
    <x:row r="96" spans="1:17" ht="15.75" x14ac:dyDescent="0.2">
      <x:c r="A96" s="55" t="s">
        <x:v>399</x:v>
      </x:c>
    </x:row>
    <x:row r="97" spans="5:11" hidden="1" x14ac:dyDescent="0.2">
      <x:c r="E97" s="295" t="s">
        <x:v>87</x:v>
      </x:c>
      <x:c r="F97" s="295" t="s">
        <x:v>329</x:v>
      </x:c>
      <x:c r="G97" s="295" t="s">
        <x:v>333</x:v>
      </x:c>
      <x:c r="H97" s="295" t="s">
        <x:v>334</x:v>
      </x:c>
      <x:c r="I97" s="295" t="s">
        <x:v>335</x:v>
      </x:c>
      <x:c r="J97" s="295" t="s">
        <x:v>336</x:v>
      </x:c>
    </x:row>
    <x:row r="98" spans="5:11" s="63" customFormat="1" x14ac:dyDescent="0.2">
      <x:c r="E98" s="84"/>
      <x:c r="F98" s="84"/>
      <x:c r="G98" s="84"/>
      <x:c r="H98" s="84"/>
      <x:c r="I98" s="84"/>
      <x:c r="J98" s="84"/>
      <x:c r="K98" s="85"/>
    </x:row>
  </x:sheetData>
  <x:mergeCells count="3">
    <x:mergeCell ref="A1:G1"/>
    <x:mergeCell ref="B86:B89"/>
    <x:mergeCell ref="B58:B59"/>
  </x:mergeCells>
  <x:phoneticPr fontId="0" type="noConversion"/>
  <x:conditionalFormatting sqref="E6:G94 H10:H11 H16:H17 H24:H25 H32:H33 H40:H41 I41 I39 I37 J35 I33 I31 I29 I25 I23 I21 J19 I45 I47 H48:H49 I49 I53 I55 I57 H56:H57 J51 I65 I67 I69 H68:H69 J71 J86 I87:I89 H89 H93:H94 I91:I94 J94">
    <x:cfRule type="cellIs" dxfId="16" priority="14" operator="equal">
      <x:formula>0</x:formula>
    </x:cfRule>
  </x:conditionalFormatting>
  <x:conditionalFormatting sqref="I6:J17 H6:H9 F12:K122">
    <x:cfRule type="cellIs" dxfId="15" priority="13" operator="equal">
      <x:formula>0</x:formula>
    </x:cfRule>
  </x:conditionalFormatting>
  <x:pageMargins left="0" right="0" top="0" bottom="0" header="0" footer="0.31496062992125984"/>
  <x:pageSetup paperSize="9" scale="71" fitToHeight="0" orientation="landscape" r:id="rId1"/>
  <x:headerFooter>
    <x:oddHeader>&amp;CPage &amp;P&amp;R&amp;F</x:oddHeader>
  </x:headerFooter>
  <x:rowBreaks count="1" manualBreakCount="1">
    <x:brk id="49" max="10" man="1"/>
  </x:rowBreaks>
  <x:colBreaks count="1" manualBreakCount="1">
    <x:brk id="10" max="95" man="1"/>
  </x:col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4">
    <x:tabColor theme="6" tint="0.39997558519241921"/>
  </x:sheetPr>
  <x:dimension ref="A1:AJ106"/>
  <x:sheetViews>
    <x:sheetView showGridLines="0" zoomScaleNormal="100" workbookViewId="0">
      <x:selection sqref="A1:F1"/>
    </x:sheetView>
  </x:sheetViews>
  <x:sheetFormatPr defaultColWidth="9.140625" defaultRowHeight="13.5" x14ac:dyDescent="0.2"/>
  <x:cols>
    <x:col min="1" max="1" width="40.85546875" style="150" customWidth="1"/>
    <x:col min="2" max="2" width="23.140625" style="150" customWidth="1"/>
    <x:col min="3" max="3" width="12.5703125" style="150" customWidth="1"/>
    <x:col min="4" max="4" width="19.85546875" style="150" customWidth="1"/>
    <x:col min="5" max="5" width="31.140625" style="146" customWidth="1"/>
    <x:col min="6" max="6" width="6.85546875" style="146" customWidth="1"/>
    <x:col min="7" max="7" width="13.42578125" style="147" customWidth="1"/>
    <x:col min="8" max="8" width="25.85546875" style="148" hidden="1" customWidth="1"/>
    <x:col min="9" max="9" width="110.85546875" style="147" hidden="1" customWidth="1"/>
    <x:col min="10" max="10" width="21" style="149" hidden="1" customWidth="1"/>
    <x:col min="11" max="11" width="12.140625" style="149" hidden="1" customWidth="1"/>
    <x:col min="12" max="12" width="9.140625" style="150" customWidth="1"/>
    <x:col min="13" max="13" width="13.7109375" style="150" customWidth="1"/>
    <x:col min="14" max="14" width="13.5703125" style="150" customWidth="1"/>
    <x:col min="15" max="16" width="9.140625" style="150" customWidth="1"/>
    <x:col min="17" max="17" width="9.140625" style="150"/>
    <x:col min="18" max="18" width="11.7109375" style="150" bestFit="1" customWidth="1"/>
    <x:col min="19" max="16384" width="9.140625" style="150"/>
  </x:cols>
  <x:sheetData>
    <x:row r="1" spans="1:15" ht="15.75" customHeight="1" x14ac:dyDescent="0.25">
      <x:c r="A1" s="609" t="str">
        <x:f>'A Summary'!I19</x:f>
        <x:v xml:space="preserve">Provider </x:v>
      </x:c>
      <x:c r="B1" s="609"/>
      <x:c r="C1" s="609"/>
      <x:c r="D1" s="609"/>
      <x:c r="E1" s="609"/>
      <x:c r="F1" s="609"/>
    </x:row>
    <x:row r="2" spans="1:15" ht="15" customHeight="1" x14ac:dyDescent="0.2">
      <x:c r="E2" s="63"/>
      <x:c r="F2" s="63"/>
    </x:row>
    <x:row r="3" spans="1:15" ht="15.75" x14ac:dyDescent="0.25">
      <x:c r="A3" s="151" t="s">
        <x:v>306</x:v>
      </x:c>
      <x:c r="B3" s="151"/>
      <x:c r="C3" s="151"/>
      <x:c r="D3" s="151"/>
      <x:c r="I3" s="150" t="s">
        <x:v>273</x:v>
      </x:c>
    </x:row>
    <x:row r="4" spans="1:15" ht="26.1" customHeight="1" thickBot="1" x14ac:dyDescent="0.25">
      <x:c r="A4" s="593" t="s">
        <x:v>257</x:v>
      </x:c>
      <x:c r="B4" s="593"/>
      <x:c r="C4" s="593"/>
      <x:c r="D4" s="593"/>
      <x:c r="E4" s="593"/>
      <x:c r="F4" s="152"/>
      <x:c r="G4" s="155"/>
      <x:c r="I4" s="386" t="s">
        <x:v>402</x:v>
      </x:c>
    </x:row>
    <x:row r="5" spans="1:15" ht="45" customHeight="1" x14ac:dyDescent="0.2">
      <x:c r="A5" s="157" t="s">
        <x:v>230</x:v>
      </x:c>
      <x:c r="B5" s="157" t="s">
        <x:v>231</x:v>
      </x:c>
      <x:c r="C5" s="158" t="s">
        <x:v>232</x:v>
      </x:c>
      <x:c r="D5" s="158" t="s">
        <x:v>233</x:v>
      </x:c>
      <x:c r="E5" s="348" t="s">
        <x:v>389</x:v>
      </x:c>
      <x:c r="F5" s="152"/>
      <x:c r="G5" s="155"/>
      <x:c r="H5" s="161" t="s">
        <x:v>97</x:v>
      </x:c>
      <x:c r="I5" s="387" t="s">
        <x:v>403</x:v>
      </x:c>
      <x:c r="J5" s="162"/>
      <x:c r="K5" s="163"/>
    </x:row>
    <x:row r="6" spans="1:15" ht="15" customHeight="1" x14ac:dyDescent="0.2">
      <x:c r="A6" s="164" t="s">
        <x:v>234</x:v>
      </x:c>
      <x:c r="B6" s="164" t="s">
        <x:v>235</x:v>
      </x:c>
      <x:c r="C6" s="390" t="s">
        <x:v>236</x:v>
      </x:c>
      <x:c r="D6" s="390">
        <x:v>1</x:v>
      </x:c>
      <x:c r="E6" s="165">
        <x:v>160104</x:v>
      </x:c>
      <x:c r="F6" s="166"/>
      <x:c r="G6" s="155"/>
      <x:c r="H6" s="168" t="s">
        <x:v>199</x:v>
      </x:c>
      <x:c r="I6" s="155"/>
      <x:c r="J6" s="150"/>
      <x:c r="K6" s="163"/>
      <x:c r="L6" s="169"/>
      <x:c r="M6" s="169"/>
    </x:row>
    <x:row r="7" spans="1:15" ht="15" customHeight="1" x14ac:dyDescent="0.2">
      <x:c r="A7" s="170"/>
      <x:c r="B7" s="171"/>
      <x:c r="C7" s="392" t="s">
        <x:v>237</x:v>
      </x:c>
      <x:c r="D7" s="392">
        <x:v>2</x:v>
      </x:c>
      <x:c r="E7" s="436">
        <x:v>197074</x:v>
      </x:c>
      <x:c r="F7" s="166"/>
      <x:c r="G7" s="155"/>
      <x:c r="H7" s="168" t="s">
        <x:v>200</x:v>
      </x:c>
      <x:c r="I7" s="155"/>
      <x:c r="J7" s="150"/>
      <x:c r="K7" s="163"/>
      <x:c r="L7" s="169"/>
      <x:c r="M7" s="169"/>
    </x:row>
    <x:row r="8" spans="1:15" ht="15" customHeight="1" x14ac:dyDescent="0.2">
      <x:c r="A8" s="170"/>
      <x:c r="B8" s="170" t="s">
        <x:v>238</x:v>
      </x:c>
      <x:c r="C8" s="391" t="s">
        <x:v>236</x:v>
      </x:c>
      <x:c r="D8" s="391">
        <x:v>1.5</x:v>
      </x:c>
      <x:c r="E8" s="434">
        <x:v>72340</x:v>
      </x:c>
      <x:c r="F8" s="166"/>
      <x:c r="G8" s="155"/>
      <x:c r="H8" s="168" t="s">
        <x:v>201</x:v>
      </x:c>
      <x:c r="I8" s="155"/>
      <x:c r="K8" s="163"/>
      <x:c r="L8" s="169"/>
      <x:c r="M8" s="169"/>
    </x:row>
    <x:row r="9" spans="1:15" ht="15" customHeight="1" x14ac:dyDescent="0.2">
      <x:c r="A9" s="172"/>
      <x:c r="B9" s="172"/>
      <x:c r="C9" s="393" t="s">
        <x:v>237</x:v>
      </x:c>
      <x:c r="D9" s="393">
        <x:v>2.5</x:v>
      </x:c>
      <x:c r="E9" s="435">
        <x:v>56575</x:v>
      </x:c>
      <x:c r="F9" s="166"/>
      <x:c r="G9" s="155"/>
      <x:c r="H9" s="168" t="s">
        <x:v>202</x:v>
      </x:c>
      <x:c r="I9" s="155"/>
      <x:c r="K9" s="163"/>
      <x:c r="L9" s="169"/>
      <x:c r="M9" s="169"/>
    </x:row>
    <x:row r="10" spans="1:15" ht="15" customHeight="1" x14ac:dyDescent="0.2">
      <x:c r="A10" s="170" t="s">
        <x:v>239</x:v>
      </x:c>
      <x:c r="B10" s="170" t="s">
        <x:v>235</x:v>
      </x:c>
      <x:c r="C10" s="391" t="s">
        <x:v>236</x:v>
      </x:c>
      <x:c r="D10" s="391">
        <x:v>1.5</x:v>
      </x:c>
      <x:c r="E10" s="434">
        <x:v>3570</x:v>
      </x:c>
      <x:c r="F10" s="166"/>
      <x:c r="G10" s="155"/>
      <x:c r="H10" s="168" t="s">
        <x:v>203</x:v>
      </x:c>
      <x:c r="I10" s="155"/>
      <x:c r="J10" s="150"/>
      <x:c r="K10" s="163"/>
      <x:c r="L10" s="169"/>
      <x:c r="M10" s="169"/>
    </x:row>
    <x:row r="11" spans="1:15" ht="15" customHeight="1" x14ac:dyDescent="0.2">
      <x:c r="A11" s="170"/>
      <x:c r="B11" s="171"/>
      <x:c r="C11" s="392" t="s">
        <x:v>237</x:v>
      </x:c>
      <x:c r="D11" s="392">
        <x:v>3</x:v>
      </x:c>
      <x:c r="E11" s="436">
        <x:v>14127</x:v>
      </x:c>
      <x:c r="F11" s="166"/>
      <x:c r="G11" s="155"/>
      <x:c r="H11" s="168" t="s">
        <x:v>204</x:v>
      </x:c>
      <x:c r="I11" s="155"/>
      <x:c r="J11" s="150"/>
      <x:c r="K11" s="163"/>
      <x:c r="L11" s="169"/>
      <x:c r="M11" s="169"/>
    </x:row>
    <x:row r="12" spans="1:15" ht="15" customHeight="1" x14ac:dyDescent="0.2">
      <x:c r="A12" s="170"/>
      <x:c r="B12" s="170" t="s">
        <x:v>238</x:v>
      </x:c>
      <x:c r="C12" s="391" t="s">
        <x:v>236</x:v>
      </x:c>
      <x:c r="D12" s="391">
        <x:v>1.5</x:v>
      </x:c>
      <x:c r="E12" s="434">
        <x:v>3304</x:v>
      </x:c>
      <x:c r="F12" s="166"/>
      <x:c r="G12" s="155"/>
      <x:c r="H12" s="168" t="s">
        <x:v>205</x:v>
      </x:c>
      <x:c r="I12" s="155"/>
      <x:c r="J12" s="150"/>
      <x:c r="K12" s="163"/>
      <x:c r="L12" s="169"/>
      <x:c r="M12" s="169"/>
    </x:row>
    <x:row r="13" spans="1:15" ht="15" customHeight="1" x14ac:dyDescent="0.2">
      <x:c r="A13" s="172"/>
      <x:c r="B13" s="393"/>
      <x:c r="C13" s="393" t="s">
        <x:v>237</x:v>
      </x:c>
      <x:c r="D13" s="393">
        <x:v>2.5</x:v>
      </x:c>
      <x:c r="E13" s="435">
        <x:v>14291</x:v>
      </x:c>
      <x:c r="F13" s="166"/>
      <x:c r="G13" s="155"/>
      <x:c r="H13" s="168" t="s">
        <x:v>206</x:v>
      </x:c>
      <x:c r="I13" s="155"/>
      <x:c r="J13" s="150"/>
      <x:c r="K13" s="163"/>
      <x:c r="L13" s="169"/>
      <x:c r="M13" s="169"/>
      <x:c r="N13" s="163"/>
      <x:c r="O13" s="163"/>
    </x:row>
    <x:row r="14" spans="1:15" ht="15" customHeight="1" x14ac:dyDescent="0.2">
      <x:c r="A14" s="170"/>
      <x:c r="B14" s="391"/>
      <x:c r="C14" s="391"/>
      <x:c r="D14" s="391"/>
      <x:c r="E14" s="394"/>
      <x:c r="F14" s="166"/>
      <x:c r="G14" s="155"/>
      <x:c r="H14" s="173"/>
      <x:c r="I14" s="155"/>
      <x:c r="J14" s="150"/>
      <x:c r="K14" s="163"/>
      <x:c r="L14" s="169"/>
      <x:c r="M14" s="169"/>
      <x:c r="N14" s="163"/>
      <x:c r="O14" s="163"/>
    </x:row>
    <x:row r="15" spans="1:15" s="163" customFormat="1" ht="15" customHeight="1" x14ac:dyDescent="0.2">
      <x:c r="A15" s="594" t="s">
        <x:v>140</x:v>
      </x:c>
      <x:c r="B15" s="594"/>
      <x:c r="C15" s="594"/>
      <x:c r="D15" s="594"/>
      <x:c r="E15" s="504">
        <x:v>892619</x:v>
      </x:c>
      <x:c r="F15" s="174"/>
      <x:c r="G15" s="154"/>
      <x:c r="H15" s="168" t="s">
        <x:v>112</x:v>
      </x:c>
      <x:c r="I15" s="154"/>
      <x:c r="N15" s="150"/>
      <x:c r="O15" s="150"/>
    </x:row>
    <x:row r="16" spans="1:15" ht="15" customHeight="1" x14ac:dyDescent="0.2">
      <x:c r="A16" s="592" t="s">
        <x:v>240</x:v>
      </x:c>
      <x:c r="B16" s="592"/>
      <x:c r="C16" s="592"/>
      <x:c r="D16" s="592"/>
      <x:c r="E16" s="434">
        <x:v>1062545</x:v>
      </x:c>
      <x:c r="F16" s="166"/>
      <x:c r="G16" s="155"/>
      <x:c r="H16" s="168" t="s">
        <x:v>113</x:v>
      </x:c>
      <x:c r="I16" s="155"/>
      <x:c r="J16" s="150"/>
      <x:c r="K16" s="163"/>
    </x:row>
    <x:row r="17" spans="1:13" ht="15" customHeight="1" x14ac:dyDescent="0.2">
      <x:c r="A17" s="595" t="s">
        <x:v>251</x:v>
      </x:c>
      <x:c r="B17" s="595"/>
      <x:c r="C17" s="595"/>
      <x:c r="D17" s="595"/>
      <x:c r="E17" s="175">
        <x:v>0.840076420292788</x:v>
      </x:c>
      <x:c r="F17" s="166"/>
      <x:c r="G17" s="177"/>
      <x:c r="H17" s="178" t="s">
        <x:v>217</x:v>
      </x:c>
      <x:c r="I17" s="177"/>
      <x:c r="J17" s="150"/>
      <x:c r="K17" s="163"/>
    </x:row>
    <x:row r="18" spans="1:13" ht="15" customHeight="1" x14ac:dyDescent="0.2">
      <x:c r="A18" s="596" t="s">
        <x:v>327</x:v>
      </x:c>
      <x:c r="B18" s="596"/>
      <x:c r="C18" s="596"/>
      <x:c r="D18" s="596"/>
      <x:c r="E18" s="180">
        <x:v>1108188.37</x:v>
      </x:c>
      <x:c r="F18" s="179"/>
      <x:c r="G18" s="437"/>
      <x:c r="H18" s="168" t="s">
        <x:v>114</x:v>
      </x:c>
      <x:c r="I18" s="155"/>
      <x:c r="J18" s="150"/>
      <x:c r="K18" s="163"/>
    </x:row>
    <x:row r="19" spans="1:13" ht="15" customHeight="1" x14ac:dyDescent="0.2">
      <x:c r="A19" s="603" t="s">
        <x:v>17</x:v>
      </x:c>
      <x:c r="B19" s="603"/>
      <x:c r="C19" s="603"/>
      <x:c r="D19" s="603"/>
      <x:c r="E19" s="175">
        <x:v>917985.912775741</x:v>
      </x:c>
      <x:c r="F19" s="166"/>
      <x:c r="G19" s="437"/>
      <x:c r="H19" s="168" t="s">
        <x:v>111</x:v>
      </x:c>
      <x:c r="I19" s="155"/>
      <x:c r="J19" s="150"/>
      <x:c r="K19" s="163"/>
    </x:row>
    <x:row r="20" spans="1:13" ht="15" customHeight="1" x14ac:dyDescent="0.2">
      <x:c r="A20" s="615" t="s">
        <x:v>18</x:v>
      </x:c>
      <x:c r="B20" s="615"/>
      <x:c r="C20" s="615"/>
      <x:c r="D20" s="615"/>
      <x:c r="E20" s="182">
        <x:v>146.53956</x:v>
      </x:c>
      <x:c r="F20" s="166"/>
      <x:c r="G20" s="437"/>
      <x:c r="H20" s="168" t="s">
        <x:v>115</x:v>
      </x:c>
      <x:c r="I20" s="155"/>
      <x:c r="J20" s="150"/>
      <x:c r="K20" s="163"/>
      <x:c r="L20" s="163"/>
      <x:c r="M20" s="163"/>
    </x:row>
    <x:row r="21" spans="1:13" ht="15" customHeight="1" x14ac:dyDescent="0.2">
      <x:c r="A21" s="591" t="s">
        <x:v>371</x:v>
      </x:c>
      <x:c r="B21" s="591"/>
      <x:c r="C21" s="591"/>
      <x:c r="D21" s="591"/>
      <x:c r="E21" s="165">
        <x:v>134521245</x:v>
      </x:c>
      <x:c r="F21" s="166"/>
      <x:c r="G21" s="155"/>
      <x:c r="H21" s="168" t="s">
        <x:v>222</x:v>
      </x:c>
      <x:c r="I21" s="155"/>
      <x:c r="K21" s="163"/>
      <x:c r="L21" s="163"/>
      <x:c r="M21" s="163"/>
    </x:row>
    <x:row r="22" spans="1:13" ht="15" customHeight="1" thickBot="1" x14ac:dyDescent="0.25">
      <x:c r="A22" s="597" t="s">
        <x:v>372</x:v>
      </x:c>
      <x:c r="B22" s="597"/>
      <x:c r="C22" s="597"/>
      <x:c r="D22" s="597"/>
      <x:c r="E22" s="477">
        <x:v>3277924</x:v>
      </x:c>
      <x:c r="F22" s="166"/>
      <x:c r="G22" s="155"/>
      <x:c r="H22" s="168" t="s">
        <x:v>362</x:v>
      </x:c>
      <x:c r="I22" s="155"/>
      <x:c r="K22" s="438"/>
      <x:c r="L22" s="163"/>
      <x:c r="M22" s="163"/>
    </x:row>
    <x:row r="23" spans="1:13" ht="15" customHeight="1" thickBot="1" x14ac:dyDescent="0.25">
      <x:c r="A23" s="616" t="s">
        <x:v>373</x:v>
      </x:c>
      <x:c r="B23" s="616"/>
      <x:c r="C23" s="616"/>
      <x:c r="D23" s="616"/>
      <x:c r="E23" s="462">
        <x:v>131243321</x:v>
      </x:c>
      <x:c r="F23" s="166"/>
      <x:c r="G23" s="155"/>
      <x:c r="H23" s="168" t="s">
        <x:v>358</x:v>
      </x:c>
      <x:c r="I23" s="155"/>
      <x:c r="J23" s="415"/>
      <x:c r="K23" s="163"/>
      <x:c r="L23" s="163"/>
      <x:c r="M23" s="163"/>
    </x:row>
    <x:row r="24" spans="1:13" ht="15" customHeight="1" x14ac:dyDescent="0.2">
      <x:c r="A24" s="475"/>
      <x:c r="B24" s="475"/>
      <x:c r="C24" s="475"/>
      <x:c r="D24" s="475"/>
      <x:c r="E24" s="167"/>
      <x:c r="F24" s="152"/>
      <x:c r="G24" s="155"/>
      <x:c r="H24" s="173"/>
      <x:c r="I24" s="155"/>
      <x:c r="J24" s="150"/>
      <x:c r="K24" s="163"/>
    </x:row>
    <x:row r="25" spans="1:13" ht="15" customHeight="1" x14ac:dyDescent="0.2">
      <x:c r="A25" s="153"/>
      <x:c r="B25" s="153"/>
      <x:c r="C25" s="153"/>
      <x:c r="D25" s="153"/>
      <x:c r="E25" s="183"/>
      <x:c r="F25" s="152"/>
      <x:c r="G25" s="155"/>
      <x:c r="H25" s="185"/>
      <x:c r="I25" s="155"/>
      <x:c r="J25" s="150"/>
      <x:c r="K25" s="163"/>
    </x:row>
    <x:row r="26" spans="1:13" ht="14.25" thickBot="1" x14ac:dyDescent="0.25">
      <x:c r="A26" s="612" t="s">
        <x:v>258</x:v>
      </x:c>
      <x:c r="B26" s="612"/>
      <x:c r="C26" s="612"/>
      <x:c r="D26" s="612"/>
      <x:c r="E26" s="612"/>
      <x:c r="F26" s="152"/>
      <x:c r="G26" s="155"/>
      <x:c r="H26" s="156"/>
      <x:c r="I26" s="155"/>
      <x:c r="J26" s="150"/>
      <x:c r="K26" s="163"/>
    </x:row>
    <x:row r="27" spans="1:13" ht="44.25" customHeight="1" x14ac:dyDescent="0.2">
      <x:c r="A27" s="157" t="s">
        <x:v>230</x:v>
      </x:c>
      <x:c r="B27" s="157" t="s">
        <x:v>231</x:v>
      </x:c>
      <x:c r="C27" s="158" t="s">
        <x:v>232</x:v>
      </x:c>
      <x:c r="D27" s="158" t="s">
        <x:v>241</x:v>
      </x:c>
      <x:c r="E27" s="159" t="s">
        <x:v>389</x:v>
      </x:c>
      <x:c r="F27" s="152"/>
      <x:c r="G27" s="155"/>
      <x:c r="H27" s="156"/>
      <x:c r="I27" s="155"/>
      <x:c r="J27" s="150"/>
      <x:c r="K27" s="163"/>
    </x:row>
    <x:row r="28" spans="1:13" ht="15" customHeight="1" x14ac:dyDescent="0.2">
      <x:c r="A28" s="164" t="s">
        <x:v>234</x:v>
      </x:c>
      <x:c r="B28" s="164" t="s">
        <x:v>235</x:v>
      </x:c>
      <x:c r="C28" s="390" t="s">
        <x:v>236</x:v>
      </x:c>
      <x:c r="D28" s="390" t="s">
        <x:v>242</x:v>
      </x:c>
      <x:c r="E28" s="434">
        <x:v>46027</x:v>
      </x:c>
      <x:c r="F28" s="166"/>
      <x:c r="G28" s="150"/>
      <x:c r="H28" s="168" t="s">
        <x:v>209</x:v>
      </x:c>
      <x:c r="I28" s="155"/>
      <x:c r="J28" s="150"/>
      <x:c r="K28" s="163"/>
    </x:row>
    <x:row r="29" spans="1:13" ht="15" customHeight="1" x14ac:dyDescent="0.2">
      <x:c r="A29" s="170"/>
      <x:c r="B29" s="171"/>
      <x:c r="C29" s="392" t="s">
        <x:v>237</x:v>
      </x:c>
      <x:c r="D29" s="392" t="s">
        <x:v>242</x:v>
      </x:c>
      <x:c r="E29" s="436">
        <x:v>71059</x:v>
      </x:c>
      <x:c r="F29" s="166"/>
      <x:c r="G29" s="150"/>
      <x:c r="H29" s="168" t="s">
        <x:v>210</x:v>
      </x:c>
      <x:c r="I29" s="155"/>
      <x:c r="J29" s="150"/>
      <x:c r="K29" s="163"/>
    </x:row>
    <x:row r="30" spans="1:13" ht="15" customHeight="1" x14ac:dyDescent="0.2">
      <x:c r="A30" s="170"/>
      <x:c r="B30" s="170" t="s">
        <x:v>238</x:v>
      </x:c>
      <x:c r="C30" s="391" t="s">
        <x:v>236</x:v>
      </x:c>
      <x:c r="D30" s="391" t="s">
        <x:v>242</x:v>
      </x:c>
      <x:c r="E30" s="434">
        <x:v>30467</x:v>
      </x:c>
      <x:c r="F30" s="166"/>
      <x:c r="G30" s="150"/>
      <x:c r="H30" s="168" t="s">
        <x:v>211</x:v>
      </x:c>
      <x:c r="I30" s="155"/>
      <x:c r="J30" s="150"/>
      <x:c r="K30" s="163"/>
    </x:row>
    <x:row r="31" spans="1:13" ht="15" customHeight="1" x14ac:dyDescent="0.2">
      <x:c r="A31" s="172"/>
      <x:c r="B31" s="172"/>
      <x:c r="C31" s="393" t="s">
        <x:v>237</x:v>
      </x:c>
      <x:c r="D31" s="393" t="s">
        <x:v>242</x:v>
      </x:c>
      <x:c r="E31" s="435">
        <x:v>23670</x:v>
      </x:c>
      <x:c r="F31" s="166"/>
      <x:c r="G31" s="150"/>
      <x:c r="H31" s="168" t="s">
        <x:v>212</x:v>
      </x:c>
      <x:c r="I31" s="155"/>
      <x:c r="J31" s="150"/>
      <x:c r="K31" s="163"/>
    </x:row>
    <x:row r="32" spans="1:13" ht="15" customHeight="1" x14ac:dyDescent="0.2">
      <x:c r="A32" s="170" t="s">
        <x:v>239</x:v>
      </x:c>
      <x:c r="B32" s="170" t="s">
        <x:v>235</x:v>
      </x:c>
      <x:c r="C32" s="391" t="s">
        <x:v>236</x:v>
      </x:c>
      <x:c r="D32" s="391" t="s">
        <x:v>242</x:v>
      </x:c>
      <x:c r="E32" s="434">
        <x:v>1346</x:v>
      </x:c>
      <x:c r="F32" s="166"/>
      <x:c r="G32" s="150"/>
      <x:c r="H32" s="168" t="s">
        <x:v>213</x:v>
      </x:c>
      <x:c r="I32" s="155"/>
      <x:c r="J32" s="150"/>
      <x:c r="K32" s="163"/>
    </x:row>
    <x:row r="33" spans="1:16" ht="15" customHeight="1" x14ac:dyDescent="0.2">
      <x:c r="A33" s="170"/>
      <x:c r="B33" s="171"/>
      <x:c r="C33" s="392" t="s">
        <x:v>237</x:v>
      </x:c>
      <x:c r="D33" s="392" t="s">
        <x:v>242</x:v>
      </x:c>
      <x:c r="E33" s="436">
        <x:v>6390</x:v>
      </x:c>
      <x:c r="F33" s="166"/>
      <x:c r="G33" s="150"/>
      <x:c r="H33" s="168" t="s">
        <x:v>214</x:v>
      </x:c>
      <x:c r="I33" s="155"/>
      <x:c r="J33" s="150"/>
      <x:c r="K33" s="163"/>
    </x:row>
    <x:row r="34" spans="1:16" ht="15" customHeight="1" x14ac:dyDescent="0.2">
      <x:c r="A34" s="170"/>
      <x:c r="B34" s="170" t="s">
        <x:v>238</x:v>
      </x:c>
      <x:c r="C34" s="391" t="s">
        <x:v>236</x:v>
      </x:c>
      <x:c r="D34" s="391" t="s">
        <x:v>242</x:v>
      </x:c>
      <x:c r="E34" s="434">
        <x:v>1500</x:v>
      </x:c>
      <x:c r="F34" s="166"/>
      <x:c r="G34" s="150"/>
      <x:c r="H34" s="168" t="s">
        <x:v>215</x:v>
      </x:c>
      <x:c r="I34" s="155"/>
      <x:c r="J34" s="150"/>
      <x:c r="K34" s="163"/>
    </x:row>
    <x:row r="35" spans="1:16" ht="15" customHeight="1" x14ac:dyDescent="0.2">
      <x:c r="A35" s="172"/>
      <x:c r="B35" s="393"/>
      <x:c r="C35" s="393" t="s">
        <x:v>237</x:v>
      </x:c>
      <x:c r="D35" s="393" t="s">
        <x:v>242</x:v>
      </x:c>
      <x:c r="E35" s="435">
        <x:v>7273</x:v>
      </x:c>
      <x:c r="F35" s="166"/>
      <x:c r="G35" s="150"/>
      <x:c r="H35" s="168" t="s">
        <x:v>216</x:v>
      </x:c>
      <x:c r="I35" s="155"/>
      <x:c r="J35" s="150"/>
      <x:c r="K35" s="163"/>
    </x:row>
    <x:row r="36" spans="1:16" ht="15" customHeight="1" x14ac:dyDescent="0.2">
      <x:c r="A36" s="170"/>
      <x:c r="B36" s="391"/>
      <x:c r="C36" s="391"/>
      <x:c r="D36" s="391"/>
      <x:c r="E36" s="394"/>
      <x:c r="F36" s="166"/>
      <x:c r="G36" s="155"/>
      <x:c r="H36" s="173"/>
      <x:c r="I36" s="155"/>
      <x:c r="J36" s="150"/>
      <x:c r="K36" s="163"/>
    </x:row>
    <x:row r="37" spans="1:16" ht="15" customHeight="1" x14ac:dyDescent="0.2">
      <x:c r="A37" s="591" t="s">
        <x:v>274</x:v>
      </x:c>
      <x:c r="B37" s="591"/>
      <x:c r="C37" s="591"/>
      <x:c r="D37" s="591"/>
      <x:c r="E37" s="165">
        <x:v>187732</x:v>
      </x:c>
      <x:c r="F37" s="166"/>
      <x:c r="G37" s="150"/>
      <x:c r="H37" s="168" t="s">
        <x:v>116</x:v>
      </x:c>
      <x:c r="I37" s="155"/>
      <x:c r="J37" s="150"/>
      <x:c r="K37" s="163"/>
    </x:row>
    <x:row r="38" spans="1:16" ht="15" customHeight="1" x14ac:dyDescent="0.2">
      <x:c r="A38" s="592" t="s">
        <x:v>240</x:v>
      </x:c>
      <x:c r="B38" s="592"/>
      <x:c r="C38" s="592"/>
      <x:c r="D38" s="592"/>
      <x:c r="E38" s="434">
        <x:v>1062545</x:v>
      </x:c>
      <x:c r="F38" s="166"/>
      <x:c r="G38" s="150"/>
      <x:c r="H38" s="168" t="s">
        <x:v>117</x:v>
      </x:c>
      <x:c r="I38" s="155"/>
      <x:c r="J38" s="150"/>
      <x:c r="K38" s="163"/>
    </x:row>
    <x:row r="39" spans="1:16" ht="15" customHeight="1" x14ac:dyDescent="0.2">
      <x:c r="A39" s="592" t="s">
        <x:v>252</x:v>
      </x:c>
      <x:c r="B39" s="592"/>
      <x:c r="C39" s="592"/>
      <x:c r="D39" s="592"/>
      <x:c r="E39" s="181">
        <x:v>0.176681458197065</x:v>
      </x:c>
      <x:c r="F39" s="186"/>
      <x:c r="G39" s="150"/>
      <x:c r="H39" s="168" t="s">
        <x:v>218</x:v>
      </x:c>
      <x:c r="I39" s="155"/>
      <x:c r="J39" s="150"/>
      <x:c r="K39" s="163"/>
    </x:row>
    <x:row r="40" spans="1:16" s="163" customFormat="1" ht="15" customHeight="1" x14ac:dyDescent="0.2">
      <x:c r="A40" s="603" t="s">
        <x:v>141</x:v>
      </x:c>
      <x:c r="B40" s="603"/>
      <x:c r="C40" s="603"/>
      <x:c r="D40" s="603"/>
      <x:c r="E40" s="175">
        <x:v>0.490694511761855</x:v>
      </x:c>
      <x:c r="F40" s="186"/>
      <x:c r="H40" s="168" t="s">
        <x:v>219</x:v>
      </x:c>
      <x:c r="I40" s="154"/>
      <x:c r="N40" s="150"/>
      <x:c r="O40" s="150"/>
    </x:row>
    <x:row r="41" spans="1:16" x14ac:dyDescent="0.2">
      <x:c r="A41" s="613" t="s">
        <x:v>327</x:v>
      </x:c>
      <x:c r="B41" s="613"/>
      <x:c r="C41" s="613"/>
      <x:c r="D41" s="613"/>
      <x:c r="E41" s="181">
        <x:v>1108188.37</x:v>
      </x:c>
      <x:c r="F41" s="179"/>
      <x:c r="G41" s="150"/>
      <x:c r="H41" s="168" t="s">
        <x:v>114</x:v>
      </x:c>
      <x:c r="I41" s="155"/>
      <x:c r="J41" s="150"/>
      <x:c r="K41" s="163"/>
    </x:row>
    <x:row r="42" spans="1:16" ht="15" customHeight="1" x14ac:dyDescent="0.2">
      <x:c r="A42" s="603" t="s">
        <x:v>17</x:v>
      </x:c>
      <x:c r="B42" s="603"/>
      <x:c r="C42" s="603"/>
      <x:c r="D42" s="603"/>
      <x:c r="E42" s="175">
        <x:v>123869.063599471</x:v>
      </x:c>
      <x:c r="F42" s="186"/>
      <x:c r="G42" s="150"/>
      <x:c r="H42" s="168" t="s">
        <x:v>118</x:v>
      </x:c>
      <x:c r="I42" s="155"/>
      <x:c r="J42" s="150"/>
      <x:c r="K42" s="163"/>
      <x:c r="L42" s="163"/>
      <x:c r="M42" s="163"/>
      <x:c r="N42" s="163"/>
      <x:c r="O42" s="163"/>
      <x:c r="P42" s="163"/>
    </x:row>
    <x:row r="43" spans="1:16" ht="15" customHeight="1" x14ac:dyDescent="0.2">
      <x:c r="A43" s="614" t="s">
        <x:v>18</x:v>
      </x:c>
      <x:c r="B43" s="614"/>
      <x:c r="C43" s="614"/>
      <x:c r="D43" s="614"/>
      <x:c r="E43" s="182">
        <x:v>157.50392</x:v>
      </x:c>
      <x:c r="F43" s="186"/>
      <x:c r="G43" s="150"/>
      <x:c r="H43" s="168" t="s">
        <x:v>119</x:v>
      </x:c>
      <x:c r="I43" s="155"/>
      <x:c r="J43" s="150"/>
      <x:c r="K43" s="163"/>
      <x:c r="L43" s="163"/>
      <x:c r="M43" s="163"/>
      <x:c r="N43" s="163"/>
      <x:c r="O43" s="163"/>
      <x:c r="P43" s="163"/>
    </x:row>
    <x:row r="44" spans="1:16" ht="15" customHeight="1" x14ac:dyDescent="0.2">
      <x:c r="A44" s="599" t="s">
        <x:v>371</x:v>
      </x:c>
      <x:c r="B44" s="599"/>
      <x:c r="C44" s="599"/>
      <x:c r="D44" s="599"/>
      <x:c r="E44" s="478">
        <x:v>19509859</x:v>
      </x:c>
      <x:c r="F44" s="166"/>
      <x:c r="G44" s="150"/>
      <x:c r="H44" s="168" t="s">
        <x:v>223</x:v>
      </x:c>
      <x:c r="I44" s="155"/>
      <x:c r="K44" s="163"/>
      <x:c r="L44" s="163"/>
      <x:c r="M44" s="163"/>
      <x:c r="N44" s="163"/>
      <x:c r="O44" s="163"/>
      <x:c r="P44" s="163"/>
    </x:row>
    <x:row r="45" spans="1:16" ht="15" customHeight="1" thickBot="1" x14ac:dyDescent="0.25">
      <x:c r="A45" s="597" t="s">
        <x:v>372</x:v>
      </x:c>
      <x:c r="B45" s="597"/>
      <x:c r="C45" s="597"/>
      <x:c r="D45" s="597"/>
      <x:c r="E45" s="477">
        <x:v>475400</x:v>
      </x:c>
      <x:c r="F45" s="166"/>
      <x:c r="G45" s="150"/>
      <x:c r="H45" s="469" t="s">
        <x:v>367</x:v>
      </x:c>
      <x:c r="I45" s="155"/>
      <x:c r="K45" s="438"/>
      <x:c r="L45" s="163"/>
      <x:c r="M45" s="163"/>
    </x:row>
    <x:row r="46" spans="1:16" ht="15" customHeight="1" thickBot="1" x14ac:dyDescent="0.25">
      <x:c r="A46" s="616" t="s">
        <x:v>375</x:v>
      </x:c>
      <x:c r="B46" s="616"/>
      <x:c r="C46" s="616"/>
      <x:c r="D46" s="616"/>
      <x:c r="E46" s="462">
        <x:v>19034459</x:v>
      </x:c>
      <x:c r="F46" s="166"/>
      <x:c r="G46" s="150"/>
      <x:c r="H46" s="168" t="s">
        <x:v>359</x:v>
      </x:c>
      <x:c r="I46" s="155"/>
      <x:c r="K46" s="163"/>
      <x:c r="L46" s="163"/>
      <x:c r="M46" s="163"/>
    </x:row>
    <x:row r="47" spans="1:16" ht="15" customHeight="1" x14ac:dyDescent="0.2">
      <x:c r="A47" s="505"/>
      <x:c r="B47" s="505"/>
      <x:c r="C47" s="505"/>
      <x:c r="D47" s="505"/>
      <x:c r="E47" s="463"/>
      <x:c r="F47" s="166"/>
      <x:c r="G47" s="150"/>
      <x:c r="H47" s="173"/>
      <x:c r="I47" s="155"/>
      <x:c r="K47" s="163"/>
      <x:c r="L47" s="163"/>
      <x:c r="M47" s="163"/>
    </x:row>
    <x:row r="48" spans="1:16" ht="15" customHeight="1" x14ac:dyDescent="0.2">
      <x:c r="A48" s="187"/>
      <x:c r="B48" s="187"/>
      <x:c r="C48" s="187"/>
      <x:c r="D48" s="187"/>
      <x:c r="E48" s="176"/>
      <x:c r="F48" s="152"/>
      <x:c r="G48" s="155"/>
      <x:c r="H48" s="156"/>
      <x:c r="I48" s="155"/>
      <x:c r="L48" s="149"/>
      <x:c r="M48" s="163"/>
      <x:c r="N48" s="163"/>
      <x:c r="O48" s="163"/>
      <x:c r="P48" s="163"/>
    </x:row>
    <x:row r="49" spans="1:16" ht="15" customHeight="1" thickBot="1" x14ac:dyDescent="0.25">
      <x:c r="A49" s="593" t="s">
        <x:v>259</x:v>
      </x:c>
      <x:c r="B49" s="593"/>
      <x:c r="C49" s="593"/>
      <x:c r="D49" s="593"/>
      <x:c r="E49" s="593"/>
      <x:c r="F49" s="152"/>
      <x:c r="G49" s="155"/>
      <x:c r="H49" s="156"/>
      <x:c r="I49" s="155"/>
      <x:c r="L49" s="149"/>
      <x:c r="M49" s="163"/>
      <x:c r="N49" s="163"/>
      <x:c r="O49" s="163"/>
      <x:c r="P49" s="163"/>
    </x:row>
    <x:row r="50" spans="1:16" ht="15" customHeight="1" x14ac:dyDescent="0.2">
      <x:c r="A50" s="618" t="s">
        <x:v>326</x:v>
      </x:c>
      <x:c r="B50" s="618"/>
      <x:c r="C50" s="618"/>
      <x:c r="D50" s="618"/>
      <x:c r="E50" s="188">
        <x:v>74546.35</x:v>
      </x:c>
      <x:c r="F50" s="152"/>
      <x:c r="G50" s="155"/>
      <x:c r="H50" s="168" t="s">
        <x:v>207</x:v>
      </x:c>
      <x:c r="I50" s="155"/>
      <x:c r="K50" s="163"/>
      <x:c r="L50" s="163"/>
      <x:c r="M50" s="163"/>
      <x:c r="N50" s="163"/>
      <x:c r="O50" s="163"/>
      <x:c r="P50" s="163"/>
    </x:row>
    <x:row r="51" spans="1:16" ht="15" customHeight="1" x14ac:dyDescent="0.2">
      <x:c r="A51" s="619" t="s">
        <x:v>18</x:v>
      </x:c>
      <x:c r="B51" s="619"/>
      <x:c r="C51" s="619"/>
      <x:c r="D51" s="619"/>
      <x:c r="E51" s="506">
        <x:v>895.91352</x:v>
      </x:c>
      <x:c r="F51" s="500"/>
      <x:c r="G51" s="155"/>
      <x:c r="H51" s="168" t="s">
        <x:v>208</x:v>
      </x:c>
      <x:c r="I51" s="155"/>
      <x:c r="K51" s="163"/>
      <x:c r="L51" s="163"/>
      <x:c r="M51" s="163"/>
      <x:c r="N51" s="163"/>
      <x:c r="O51" s="163"/>
      <x:c r="P51" s="163"/>
    </x:row>
    <x:row r="52" spans="1:16" ht="15" customHeight="1" x14ac:dyDescent="0.2">
      <x:c r="A52" s="599" t="s">
        <x:v>371</x:v>
      </x:c>
      <x:c r="B52" s="599"/>
      <x:c r="C52" s="599"/>
      <x:c r="D52" s="599"/>
      <x:c r="E52" s="479">
        <x:v>66787086</x:v>
      </x:c>
      <x:c r="F52" s="152"/>
      <x:c r="G52" s="155"/>
      <x:c r="H52" s="168" t="s">
        <x:v>124</x:v>
      </x:c>
      <x:c r="I52" s="155"/>
      <x:c r="K52" s="163"/>
      <x:c r="L52" s="163"/>
      <x:c r="M52" s="163"/>
      <x:c r="N52" s="163"/>
      <x:c r="O52" s="163"/>
      <x:c r="P52" s="163"/>
    </x:row>
    <x:row r="53" spans="1:16" ht="15" customHeight="1" thickBot="1" x14ac:dyDescent="0.25">
      <x:c r="A53" s="597" t="s">
        <x:v>372</x:v>
      </x:c>
      <x:c r="B53" s="597"/>
      <x:c r="C53" s="597"/>
      <x:c r="D53" s="597"/>
      <x:c r="E53" s="477">
        <x:v>475006</x:v>
      </x:c>
      <x:c r="F53" s="166"/>
      <x:c r="G53" s="155"/>
      <x:c r="H53" s="168" t="s">
        <x:v>361</x:v>
      </x:c>
      <x:c r="I53" s="155"/>
      <x:c r="K53" s="438"/>
      <x:c r="L53" s="163"/>
      <x:c r="M53" s="163"/>
    </x:row>
    <x:row r="54" spans="1:16" ht="15" customHeight="1" thickBot="1" x14ac:dyDescent="0.25">
      <x:c r="A54" s="616" t="s">
        <x:v>376</x:v>
      </x:c>
      <x:c r="B54" s="616"/>
      <x:c r="C54" s="616"/>
      <x:c r="D54" s="616"/>
      <x:c r="E54" s="462">
        <x:v>66312080</x:v>
      </x:c>
      <x:c r="F54" s="166"/>
      <x:c r="G54" s="155"/>
      <x:c r="H54" s="168" t="s">
        <x:v>363</x:v>
      </x:c>
      <x:c r="I54" s="155"/>
      <x:c r="K54" s="163"/>
      <x:c r="L54" s="163"/>
      <x:c r="M54" s="163"/>
    </x:row>
    <x:row r="55" spans="1:16" ht="15" customHeight="1" x14ac:dyDescent="0.2">
      <x:c r="A55" s="470"/>
      <x:c r="B55" s="470"/>
      <x:c r="C55" s="470"/>
      <x:c r="D55" s="470"/>
      <x:c r="E55" s="463"/>
      <x:c r="F55" s="166"/>
      <x:c r="G55" s="155"/>
      <x:c r="H55" s="473"/>
      <x:c r="I55" s="155"/>
      <x:c r="K55" s="163"/>
      <x:c r="L55" s="163"/>
      <x:c r="M55" s="163"/>
    </x:row>
    <x:row r="56" spans="1:16" ht="15" customHeight="1" x14ac:dyDescent="0.2">
      <x:c r="A56" s="153"/>
      <x:c r="B56" s="153"/>
      <x:c r="C56" s="153"/>
      <x:c r="D56" s="153"/>
      <x:c r="E56" s="183"/>
      <x:c r="F56" s="152"/>
      <x:c r="G56" s="155"/>
      <x:c r="H56" s="156"/>
      <x:c r="I56" s="155"/>
      <x:c r="J56" s="150"/>
      <x:c r="K56" s="163"/>
      <x:c r="L56" s="349"/>
      <x:c r="M56" s="163"/>
      <x:c r="N56" s="163"/>
      <x:c r="O56" s="163"/>
      <x:c r="P56" s="163"/>
    </x:row>
    <x:row r="57" spans="1:16" ht="14.25" thickBot="1" x14ac:dyDescent="0.25">
      <x:c r="A57" s="593" t="s">
        <x:v>93</x:v>
      </x:c>
      <x:c r="B57" s="593"/>
      <x:c r="C57" s="593"/>
      <x:c r="D57" s="593"/>
      <x:c r="E57" s="593"/>
      <x:c r="F57" s="152"/>
      <x:c r="G57" s="155"/>
      <x:c r="H57" s="156"/>
      <x:c r="I57" s="155"/>
      <x:c r="L57" s="349"/>
      <x:c r="M57" s="149"/>
      <x:c r="N57" s="163"/>
      <x:c r="O57" s="163"/>
      <x:c r="P57" s="163"/>
    </x:row>
    <x:row r="58" spans="1:16" ht="27" x14ac:dyDescent="0.2">
      <x:c r="A58" s="189"/>
      <x:c r="B58" s="190"/>
      <x:c r="C58" s="191" t="s">
        <x:v>243</x:v>
      </x:c>
      <x:c r="D58" s="191" t="s">
        <x:v>233</x:v>
      </x:c>
      <x:c r="E58" s="192" t="s">
        <x:v>351</x:v>
      </x:c>
      <x:c r="F58" s="152"/>
      <x:c r="G58" s="155"/>
      <x:c r="H58" s="156"/>
      <x:c r="I58" s="155"/>
      <x:c r="L58" s="349"/>
      <x:c r="M58" s="149"/>
      <x:c r="N58" s="149"/>
      <x:c r="O58" s="149"/>
      <x:c r="P58" s="163"/>
    </x:row>
    <x:row r="59" spans="1:16" ht="15" customHeight="1" x14ac:dyDescent="0.2">
      <x:c r="A59" s="591" t="s">
        <x:v>244</x:v>
      </x:c>
      <x:c r="B59" s="591"/>
      <x:c r="C59" s="591"/>
      <x:c r="D59" s="391">
        <x:v>2</x:v>
      </x:c>
      <x:c r="E59" s="434">
        <x:v>93129</x:v>
      </x:c>
      <x:c r="F59" s="166"/>
      <x:c r="G59" s="155"/>
      <x:c r="H59" s="168" t="s">
        <x:v>120</x:v>
      </x:c>
      <x:c r="I59" s="155"/>
      <x:c r="J59" s="163"/>
      <x:c r="K59" s="163"/>
      <x:c r="L59" s="163"/>
      <x:c r="M59" s="149"/>
      <x:c r="N59" s="149"/>
      <x:c r="O59" s="149"/>
      <x:c r="P59" s="163"/>
    </x:row>
    <x:row r="60" spans="1:16" ht="15" customHeight="1" x14ac:dyDescent="0.2">
      <x:c r="A60" s="598" t="s">
        <x:v>245</x:v>
      </x:c>
      <x:c r="B60" s="598"/>
      <x:c r="C60" s="598"/>
      <x:c r="D60" s="393">
        <x:v>1</x:v>
      </x:c>
      <x:c r="E60" s="435">
        <x:v>178254</x:v>
      </x:c>
      <x:c r="F60" s="166"/>
      <x:c r="G60" s="155"/>
      <x:c r="H60" s="168" t="s">
        <x:v>121</x:v>
      </x:c>
      <x:c r="I60" s="155"/>
      <x:c r="J60" s="163"/>
      <x:c r="K60" s="163"/>
      <x:c r="L60" s="163"/>
      <x:c r="M60" s="149"/>
      <x:c r="N60" s="149"/>
      <x:c r="O60" s="149"/>
      <x:c r="P60" s="163"/>
    </x:row>
    <x:row r="61" spans="1:16" ht="15" customHeight="1" x14ac:dyDescent="0.2">
      <x:c r="A61" s="391"/>
      <x:c r="B61" s="391"/>
      <x:c r="C61" s="391"/>
      <x:c r="D61" s="391"/>
      <x:c r="E61" s="394"/>
      <x:c r="F61" s="166"/>
      <x:c r="G61" s="155"/>
      <x:c r="H61" s="173"/>
      <x:c r="I61" s="155"/>
      <x:c r="J61" s="163"/>
      <x:c r="K61" s="163"/>
      <x:c r="L61" s="163"/>
      <x:c r="M61" s="149"/>
      <x:c r="N61" s="149"/>
      <x:c r="O61" s="149"/>
      <x:c r="P61" s="163"/>
    </x:row>
    <x:row r="62" spans="1:16" ht="15" customHeight="1" x14ac:dyDescent="0.2">
      <x:c r="A62" s="591" t="s">
        <x:v>142</x:v>
      </x:c>
      <x:c r="B62" s="591"/>
      <x:c r="C62" s="591"/>
      <x:c r="D62" s="591"/>
      <x:c r="E62" s="165">
        <x:v>364512</x:v>
      </x:c>
      <x:c r="F62" s="166"/>
      <x:c r="G62" s="155"/>
      <x:c r="H62" s="168" t="s">
        <x:v>145</x:v>
      </x:c>
      <x:c r="I62" s="155"/>
      <x:c r="J62" s="163"/>
      <x:c r="K62" s="163"/>
      <x:c r="L62" s="163"/>
      <x:c r="M62" s="149"/>
      <x:c r="N62" s="149"/>
      <x:c r="O62" s="149"/>
      <x:c r="P62" s="163"/>
    </x:row>
    <x:row r="63" spans="1:16" ht="15" customHeight="1" x14ac:dyDescent="0.2">
      <x:c r="A63" s="592" t="s">
        <x:v>240</x:v>
      </x:c>
      <x:c r="B63" s="592"/>
      <x:c r="C63" s="592"/>
      <x:c r="D63" s="592"/>
      <x:c r="E63" s="434">
        <x:v>1477207</x:v>
      </x:c>
      <x:c r="F63" s="166"/>
      <x:c r="G63" s="155"/>
      <x:c r="H63" s="168" t="s">
        <x:v>122</x:v>
      </x:c>
      <x:c r="I63" s="155"/>
      <x:c r="J63" s="163"/>
      <x:c r="K63" s="163"/>
      <x:c r="L63" s="163"/>
      <x:c r="M63" s="149"/>
      <x:c r="N63" s="163"/>
      <x:c r="O63" s="163"/>
      <x:c r="P63" s="163"/>
    </x:row>
    <x:row r="64" spans="1:16" ht="15" customHeight="1" x14ac:dyDescent="0.2">
      <x:c r="A64" s="601" t="s">
        <x:v>143</x:v>
      </x:c>
      <x:c r="B64" s="601"/>
      <x:c r="C64" s="601"/>
      <x:c r="D64" s="601"/>
      <x:c r="E64" s="193">
        <x:v>0.246757563428822</x:v>
      </x:c>
      <x:c r="F64" s="194"/>
      <x:c r="G64" s="177"/>
      <x:c r="H64" s="168" t="s">
        <x:v>220</x:v>
      </x:c>
      <x:c r="I64" s="177"/>
      <x:c r="J64" s="163"/>
      <x:c r="K64" s="163"/>
      <x:c r="M64" s="147"/>
    </x:row>
    <x:row r="65" spans="1:18" ht="15" customHeight="1" x14ac:dyDescent="0.2">
      <x:c r="A65" s="602" t="s">
        <x:v>366</x:v>
      </x:c>
      <x:c r="B65" s="602"/>
      <x:c r="C65" s="602"/>
      <x:c r="D65" s="602"/>
      <x:c r="E65" s="181">
        <x:v>1305587.54</x:v>
      </x:c>
      <x:c r="F65" s="166"/>
      <x:c r="G65" s="155"/>
      <x:c r="H65" s="168" t="s">
        <x:v>19</x:v>
      </x:c>
      <x:c r="I65" s="155"/>
      <x:c r="J65" s="163"/>
      <x:c r="K65" s="163"/>
      <x:c r="M65" s="149"/>
      <x:c r="N65" s="149"/>
      <x:c r="O65" s="149"/>
      <x:c r="R65" s="195"/>
    </x:row>
    <x:row r="66" spans="1:18" ht="15" customHeight="1" x14ac:dyDescent="0.2">
      <x:c r="A66" s="603" t="s">
        <x:v>17</x:v>
      </x:c>
      <x:c r="B66" s="603"/>
      <x:c r="C66" s="603"/>
      <x:c r="D66" s="603"/>
      <x:c r="E66" s="175">
        <x:v>319123.648799317</x:v>
      </x:c>
      <x:c r="F66" s="166"/>
      <x:c r="G66" s="155"/>
      <x:c r="H66" s="168" t="s">
        <x:v>221</x:v>
      </x:c>
      <x:c r="I66" s="155"/>
      <x:c r="J66" s="173"/>
      <x:c r="K66" s="163"/>
      <x:c r="L66" s="169"/>
      <x:c r="M66" s="147"/>
      <x:c r="N66" s="149"/>
      <x:c r="O66" s="149"/>
      <x:c r="R66" s="195"/>
    </x:row>
    <x:row r="67" spans="1:18" ht="15" customHeight="1" x14ac:dyDescent="0.2">
      <x:c r="A67" s="610" t="s">
        <x:v>18</x:v>
      </x:c>
      <x:c r="B67" s="610"/>
      <x:c r="C67" s="610"/>
      <x:c r="D67" s="610"/>
      <x:c r="E67" s="181">
        <x:v>126.84042</x:v>
      </x:c>
      <x:c r="F67" s="166"/>
      <x:c r="G67" s="155"/>
      <x:c r="H67" s="168" t="s">
        <x:v>123</x:v>
      </x:c>
      <x:c r="I67" s="155"/>
      <x:c r="J67" s="150"/>
      <x:c r="K67" s="163"/>
    </x:row>
    <x:row r="68" spans="1:18" ht="15" customHeight="1" x14ac:dyDescent="0.2">
      <x:c r="A68" s="611" t="s">
        <x:v>144</x:v>
      </x:c>
      <x:c r="B68" s="611"/>
      <x:c r="C68" s="611"/>
      <x:c r="D68" s="611"/>
      <x:c r="E68" s="394">
        <x:v>1000</x:v>
      </x:c>
      <x:c r="F68" s="166"/>
      <x:c r="G68" s="155"/>
      <x:c r="H68" s="173"/>
      <x:c r="L68" s="163"/>
      <x:c r="M68" s="163"/>
      <x:c r="N68" s="163"/>
    </x:row>
    <x:row r="69" spans="1:18" s="439" customFormat="1" ht="15" customHeight="1" x14ac:dyDescent="0.2">
      <x:c r="A69" s="604" t="s">
        <x:v>371</x:v>
      </x:c>
      <x:c r="B69" s="604"/>
      <x:c r="C69" s="604"/>
      <x:c r="D69" s="604"/>
      <x:c r="E69" s="511">
        <x:v>40491239</x:v>
      </x:c>
      <x:c r="F69" s="166"/>
      <x:c r="G69" s="437"/>
      <x:c r="H69" s="168" t="s">
        <x:v>125</x:v>
      </x:c>
      <x:c r="I69" s="437"/>
      <x:c r="J69" s="440"/>
      <x:c r="K69" s="438"/>
      <x:c r="L69" s="438"/>
      <x:c r="M69" s="438"/>
      <x:c r="N69" s="441"/>
      <x:c r="O69" s="442"/>
    </x:row>
    <x:row r="70" spans="1:18" ht="15" customHeight="1" thickBot="1" x14ac:dyDescent="0.25">
      <x:c r="A70" s="597" t="s">
        <x:v>372</x:v>
      </x:c>
      <x:c r="B70" s="597"/>
      <x:c r="C70" s="597"/>
      <x:c r="D70" s="597"/>
      <x:c r="E70" s="482">
        <x:v>774773</x:v>
      </x:c>
      <x:c r="F70" s="481"/>
      <x:c r="G70" s="155"/>
      <x:c r="H70" s="168" t="s">
        <x:v>364</x:v>
      </x:c>
      <x:c r="I70" s="155"/>
      <x:c r="K70" s="438"/>
      <x:c r="L70" s="163"/>
      <x:c r="M70" s="163"/>
    </x:row>
    <x:row r="71" spans="1:18" ht="15" customHeight="1" thickBot="1" x14ac:dyDescent="0.25">
      <x:c r="A71" s="616" t="s">
        <x:v>377</x:v>
      </x:c>
      <x:c r="B71" s="616"/>
      <x:c r="C71" s="616"/>
      <x:c r="D71" s="616"/>
      <x:c r="E71" s="480">
        <x:v>39716466</x:v>
      </x:c>
      <x:c r="F71" s="481"/>
      <x:c r="G71" s="155"/>
      <x:c r="H71" s="168" t="s">
        <x:v>365</x:v>
      </x:c>
      <x:c r="I71" s="155"/>
      <x:c r="K71" s="163"/>
      <x:c r="L71" s="163"/>
      <x:c r="M71" s="163"/>
    </x:row>
    <x:row r="72" spans="1:18" ht="15" customHeight="1" x14ac:dyDescent="0.2">
      <x:c r="A72" s="184"/>
      <x:c r="B72" s="184"/>
      <x:c r="C72" s="184"/>
      <x:c r="D72" s="184"/>
      <x:c r="E72" s="463"/>
      <x:c r="F72" s="166"/>
      <x:c r="G72" s="155"/>
      <x:c r="H72" s="173"/>
      <x:c r="I72" s="155"/>
      <x:c r="K72" s="163"/>
      <x:c r="L72" s="163"/>
      <x:c r="M72" s="163"/>
    </x:row>
    <x:row r="73" spans="1:18" ht="15" customHeight="1" x14ac:dyDescent="0.2">
      <x:c r="A73" s="170"/>
      <x:c r="B73" s="170"/>
      <x:c r="C73" s="170"/>
      <x:c r="D73" s="170"/>
      <x:c r="E73" s="183"/>
      <x:c r="F73" s="152"/>
      <x:c r="G73" s="155"/>
      <x:c r="H73" s="173"/>
      <x:c r="I73" s="155"/>
      <x:c r="J73" s="150"/>
      <x:c r="K73" s="163"/>
      <x:c r="L73" s="349"/>
      <x:c r="M73" s="163"/>
      <x:c r="N73" s="163"/>
    </x:row>
    <x:row r="74" spans="1:18" s="472" customFormat="1" ht="15" customHeight="1" thickBot="1" x14ac:dyDescent="0.25">
      <x:c r="A74" s="617" t="s">
        <x:v>360</x:v>
      </x:c>
      <x:c r="B74" s="617"/>
      <x:c r="C74" s="617"/>
      <x:c r="D74" s="617"/>
      <x:c r="E74" s="617"/>
      <x:c r="F74" s="465"/>
      <x:c r="G74" s="466"/>
      <x:c r="H74" s="471"/>
      <x:c r="I74" s="466"/>
      <x:c r="L74" s="465"/>
    </x:row>
    <x:row r="75" spans="1:18" s="472" customFormat="1" x14ac:dyDescent="0.2">
      <x:c r="A75" s="605" t="s">
        <x:v>374</x:v>
      </x:c>
      <x:c r="B75" s="606"/>
      <x:c r="C75" s="606"/>
      <x:c r="D75" s="606"/>
      <x:c r="E75" s="484">
        <x:v>3277924</x:v>
      </x:c>
      <x:c r="F75" s="465"/>
      <x:c r="G75" s="466"/>
      <x:c r="H75" s="168" t="s">
        <x:v>362</x:v>
      </x:c>
      <x:c r="I75" s="466"/>
      <x:c r="L75" s="465"/>
    </x:row>
    <x:row r="76" spans="1:18" s="472" customFormat="1" x14ac:dyDescent="0.2">
      <x:c r="A76" s="605" t="s">
        <x:v>378</x:v>
      </x:c>
      <x:c r="B76" s="606"/>
      <x:c r="C76" s="606"/>
      <x:c r="D76" s="606"/>
      <x:c r="E76" s="484">
        <x:v>475400</x:v>
      </x:c>
      <x:c r="F76" s="465"/>
      <x:c r="G76" s="466"/>
      <x:c r="H76" s="168" t="s">
        <x:v>367</x:v>
      </x:c>
      <x:c r="I76" s="466"/>
      <x:c r="L76" s="465"/>
    </x:row>
    <x:row r="77" spans="1:18" s="472" customFormat="1" x14ac:dyDescent="0.2">
      <x:c r="A77" s="605" t="s">
        <x:v>379</x:v>
      </x:c>
      <x:c r="B77" s="606"/>
      <x:c r="C77" s="606"/>
      <x:c r="D77" s="606"/>
      <x:c r="E77" s="484">
        <x:v>475006</x:v>
      </x:c>
      <x:c r="F77" s="465"/>
      <x:c r="G77" s="466"/>
      <x:c r="H77" s="168" t="s">
        <x:v>361</x:v>
      </x:c>
      <x:c r="I77" s="466"/>
      <x:c r="L77" s="465"/>
    </x:row>
    <x:row r="78" spans="1:18" s="472" customFormat="1" ht="14.25" thickBot="1" x14ac:dyDescent="0.25">
      <x:c r="A78" s="605" t="s">
        <x:v>380</x:v>
      </x:c>
      <x:c r="B78" s="606"/>
      <x:c r="C78" s="606"/>
      <x:c r="D78" s="606"/>
      <x:c r="E78" s="484">
        <x:v>774773</x:v>
      </x:c>
      <x:c r="F78" s="465"/>
      <x:c r="G78" s="466"/>
      <x:c r="H78" s="168" t="s">
        <x:v>364</x:v>
      </x:c>
      <x:c r="I78" s="466"/>
      <x:c r="L78" s="465"/>
    </x:row>
    <x:row r="79" spans="1:18" s="472" customFormat="1" ht="15" customHeight="1" thickBot="1" x14ac:dyDescent="0.25">
      <x:c r="A79" s="607" t="s">
        <x:v>370</x:v>
      </x:c>
      <x:c r="B79" s="607"/>
      <x:c r="C79" s="607"/>
      <x:c r="D79" s="607"/>
      <x:c r="E79" s="483">
        <x:v>5003103</x:v>
      </x:c>
      <x:c r="F79" s="474"/>
      <x:c r="G79" s="466"/>
      <x:c r="H79" s="168" t="s">
        <x:v>368</x:v>
      </x:c>
      <x:c r="I79" s="466"/>
      <x:c r="L79" s="465"/>
    </x:row>
    <x:row r="80" spans="1:18" ht="15" customHeight="1" x14ac:dyDescent="0.2">
      <x:c r="A80" s="170"/>
      <x:c r="B80" s="170"/>
      <x:c r="C80" s="170"/>
      <x:c r="D80" s="170"/>
      <x:c r="E80" s="183"/>
      <x:c r="F80" s="152"/>
      <x:c r="G80" s="155"/>
      <x:c r="H80" s="173"/>
      <x:c r="I80" s="155"/>
      <x:c r="J80" s="150"/>
      <x:c r="K80" s="163"/>
      <x:c r="L80" s="349"/>
      <x:c r="M80" s="163"/>
      <x:c r="N80" s="163"/>
    </x:row>
    <x:row r="81" spans="1:36" ht="15" customHeight="1" x14ac:dyDescent="0.2">
      <x:c r="A81" s="170"/>
      <x:c r="B81" s="170"/>
      <x:c r="C81" s="170"/>
      <x:c r="D81" s="170"/>
      <x:c r="E81" s="183"/>
      <x:c r="F81" s="152"/>
      <x:c r="G81" s="155"/>
      <x:c r="H81" s="173"/>
      <x:c r="I81" s="155"/>
      <x:c r="J81" s="150"/>
      <x:c r="K81" s="163"/>
      <x:c r="L81" s="349"/>
      <x:c r="M81" s="163"/>
      <x:c r="N81" s="163"/>
    </x:row>
    <x:row r="82" spans="1:36" ht="15" customHeight="1" thickBot="1" x14ac:dyDescent="0.25">
      <x:c r="A82" s="600" t="s">
        <x:v>328</x:v>
      </x:c>
      <x:c r="B82" s="600"/>
      <x:c r="C82" s="600"/>
      <x:c r="D82" s="600"/>
      <x:c r="E82" s="600"/>
      <x:c r="F82" s="465"/>
      <x:c r="G82" s="155"/>
      <x:c r="H82" s="156"/>
      <x:c r="I82" s="155"/>
      <x:c r="J82" s="150"/>
      <x:c r="K82" s="163"/>
      <x:c r="L82" s="349"/>
      <x:c r="M82" s="163"/>
      <x:c r="N82" s="163"/>
      <x:c r="O82" s="163"/>
      <x:c r="P82" s="163"/>
    </x:row>
    <x:row r="83" spans="1:36" ht="15" customHeight="1" x14ac:dyDescent="0.2">
      <x:c r="A83" s="588" t="s">
        <x:v>390</x:v>
      </x:c>
      <x:c r="B83" s="589"/>
      <x:c r="C83" s="589"/>
      <x:c r="D83" s="589"/>
      <x:c r="E83" s="509">
        <x:v>512794</x:v>
      </x:c>
      <x:c r="F83" s="465"/>
      <x:c r="G83" s="155"/>
      <x:c r="H83" s="168" t="s">
        <x:v>355</x:v>
      </x:c>
      <x:c r="I83" s="155"/>
      <x:c r="J83" s="150"/>
      <x:c r="K83" s="163"/>
      <x:c r="L83" s="349"/>
      <x:c r="M83" s="163"/>
      <x:c r="N83" s="163"/>
      <x:c r="O83" s="163"/>
      <x:c r="P83" s="163"/>
    </x:row>
    <x:row r="84" spans="1:36" ht="15" customHeight="1" x14ac:dyDescent="0.2">
      <x:c r="A84" s="467"/>
      <x:c r="B84" s="467"/>
      <x:c r="C84" s="467"/>
      <x:c r="D84" s="467" t="s">
        <x:v>353</x:v>
      </x:c>
      <x:c r="E84" s="465">
        <x:v>0</x:v>
      </x:c>
      <x:c r="F84" s="465"/>
      <x:c r="G84" s="155"/>
      <x:c r="H84" s="168" t="s">
        <x:v>356</x:v>
      </x:c>
      <x:c r="I84" s="155"/>
      <x:c r="J84" s="150"/>
      <x:c r="K84" s="163"/>
      <x:c r="L84" s="349"/>
      <x:c r="M84" s="163"/>
      <x:c r="N84" s="163"/>
      <x:c r="O84" s="163"/>
      <x:c r="P84" s="163"/>
    </x:row>
    <x:row r="85" spans="1:36" ht="15" customHeight="1" x14ac:dyDescent="0.2">
      <x:c r="A85" s="590" t="s">
        <x:v>354</x:v>
      </x:c>
      <x:c r="B85" s="590"/>
      <x:c r="C85" s="590"/>
      <x:c r="D85" s="590"/>
      <x:c r="E85" s="519">
        <x:v>23.40121</x:v>
      </x:c>
      <x:c r="F85" s="468"/>
      <x:c r="G85" s="155"/>
      <x:c r="H85" s="168" t="s">
        <x:v>397</x:v>
      </x:c>
      <x:c r="I85" s="155"/>
      <x:c r="J85" s="150"/>
      <x:c r="K85" s="163"/>
      <x:c r="L85" s="349"/>
      <x:c r="M85" s="163"/>
      <x:c r="N85" s="163"/>
      <x:c r="O85" s="163"/>
      <x:c r="P85" s="163"/>
    </x:row>
    <x:row r="86" spans="1:36" ht="15" customHeight="1" thickBot="1" x14ac:dyDescent="0.25">
      <x:c r="A86" s="608" t="s">
        <x:v>381</x:v>
      </x:c>
      <x:c r="B86" s="608"/>
      <x:c r="C86" s="608"/>
      <x:c r="D86" s="608"/>
      <x:c r="E86" s="520">
        <x:v>12000003</x:v>
      </x:c>
      <x:c r="F86" s="468"/>
      <x:c r="G86" s="155"/>
      <x:c r="H86" s="168" t="s">
        <x:v>357</x:v>
      </x:c>
      <x:c r="I86" s="155"/>
      <x:c r="J86" s="150"/>
      <x:c r="K86" s="163"/>
      <x:c r="L86" s="349"/>
      <x:c r="M86" s="163"/>
      <x:c r="N86" s="163"/>
      <x:c r="O86" s="163"/>
      <x:c r="P86" s="163"/>
    </x:row>
    <x:row r="87" spans="1:36" ht="15" customHeight="1" x14ac:dyDescent="0.2">
      <x:c r="A87" s="507"/>
      <x:c r="B87" s="507"/>
      <x:c r="C87" s="507"/>
      <x:c r="D87" s="507"/>
      <x:c r="E87" s="508"/>
      <x:c r="F87" s="468"/>
      <x:c r="G87" s="155"/>
      <x:c r="H87" s="173"/>
      <x:c r="I87" s="155"/>
      <x:c r="J87" s="150"/>
      <x:c r="K87" s="163"/>
      <x:c r="L87" s="349"/>
      <x:c r="M87" s="163"/>
      <x:c r="N87" s="163"/>
      <x:c r="O87" s="163"/>
      <x:c r="P87" s="163"/>
    </x:row>
    <x:row r="88" spans="1:36" ht="15" customHeight="1" x14ac:dyDescent="0.2">
      <x:c r="A88" s="170" t="s">
        <x:v>290</x:v>
      </x:c>
      <x:c r="B88"/>
      <x:c r="C88"/>
      <x:c r="D88"/>
      <x:c r="E88"/>
      <x:c r="F88"/>
      <x:c r="G88" s="155"/>
      <x:c r="H88" s="173"/>
      <x:c r="I88" s="155"/>
      <x:c r="J88" s="150"/>
      <x:c r="K88" s="163"/>
      <x:c r="L88" s="349"/>
      <x:c r="M88" s="163"/>
      <x:c r="N88" s="163"/>
      <x:c r="O88" s="163"/>
      <x:c r="P88" s="163"/>
    </x:row>
    <x:row r="89" spans="1:36" ht="15" customHeight="1" x14ac:dyDescent="0.2">
      <x:c r="A89" s="510" t="s">
        <x:v>404</x:v>
      </x:c>
      <x:c r="B89"/>
      <x:c r="C89"/>
      <x:c r="D89"/>
      <x:c r="E89"/>
      <x:c r="F89"/>
      <x:c r="G89" s="155"/>
      <x:c r="H89" s="173"/>
      <x:c r="I89" s="155"/>
      <x:c r="J89" s="150"/>
      <x:c r="K89" s="163"/>
      <x:c r="L89" s="349"/>
      <x:c r="M89" s="163"/>
      <x:c r="N89" s="163"/>
      <x:c r="O89" s="163"/>
      <x:c r="P89" s="163"/>
    </x:row>
    <x:row r="90" spans="1:36" ht="15" customHeight="1" x14ac:dyDescent="0.2">
      <x:c r="A90" s="153"/>
      <x:c r="B90" s="153"/>
      <x:c r="C90" s="153"/>
      <x:c r="D90" s="153"/>
      <x:c r="E90" s="183"/>
      <x:c r="F90" s="152"/>
      <x:c r="G90" s="155"/>
      <x:c r="H90" s="156"/>
      <x:c r="I90" s="155"/>
      <x:c r="J90" s="150"/>
      <x:c r="K90" s="163"/>
      <x:c r="L90" s="349"/>
      <x:c r="M90" s="163"/>
      <x:c r="N90" s="163"/>
      <x:c r="O90" s="163"/>
      <x:c r="P90" s="163"/>
    </x:row>
    <x:row r="91" spans="1:36" ht="15" customHeight="1" x14ac:dyDescent="0.2">
      <x:c r="A91" s="153"/>
      <x:c r="B91" s="153"/>
      <x:c r="C91" s="153"/>
      <x:c r="D91" s="153"/>
      <x:c r="E91" s="183"/>
      <x:c r="F91" s="152"/>
      <x:c r="G91" s="155"/>
      <x:c r="H91" s="156"/>
      <x:c r="I91" s="155"/>
      <x:c r="J91" s="150"/>
      <x:c r="K91" s="163"/>
      <x:c r="L91" s="167"/>
    </x:row>
    <x:row r="92" spans="1:36" ht="15" hidden="1" customHeight="1" x14ac:dyDescent="0.2">
      <x:c r="A92" s="153"/>
      <x:c r="B92" s="153"/>
      <x:c r="C92" s="153"/>
      <x:c r="D92" s="153"/>
      <x:c r="E92" s="196" t="s">
        <x:v>96</x:v>
      </x:c>
      <x:c r="F92" s="152"/>
      <x:c r="G92" s="155"/>
      <x:c r="H92" s="156"/>
      <x:c r="I92" s="155"/>
      <x:c r="J92" s="150"/>
      <x:c r="K92" s="163"/>
      <x:c r="L92" s="167"/>
    </x:row>
    <x:row r="93" spans="1:36" ht="15" customHeight="1" x14ac:dyDescent="0.2">
      <x:c r="A93" s="153"/>
      <x:c r="B93" s="153"/>
      <x:c r="C93" s="153"/>
      <x:c r="D93" s="153"/>
      <x:c r="E93" s="183"/>
      <x:c r="F93" s="152"/>
      <x:c r="G93" s="155"/>
      <x:c r="H93" s="156"/>
      <x:c r="I93" s="155"/>
      <x:c r="J93" s="150"/>
      <x:c r="K93" s="163"/>
      <x:c r="L93" s="167"/>
    </x:row>
    <x:row r="94" spans="1:36" ht="15" customHeight="1" x14ac:dyDescent="0.2">
      <x:c r="A94" s="153"/>
      <x:c r="B94" s="153"/>
      <x:c r="C94" s="153"/>
      <x:c r="D94" s="153"/>
      <x:c r="E94" s="183"/>
      <x:c r="F94" s="152"/>
      <x:c r="G94" s="155"/>
      <x:c r="H94" s="156"/>
      <x:c r="I94" s="155"/>
      <x:c r="J94" s="150"/>
      <x:c r="K94" s="163"/>
      <x:c r="L94" s="167"/>
    </x:row>
    <x:row r="95" spans="1:36" s="55" customFormat="1" x14ac:dyDescent="0.2">
      <x:c r="A95" s="145"/>
      <x:c r="B95" s="145"/>
      <x:c r="C95" s="145"/>
      <x:c r="D95" s="145"/>
      <x:c r="E95" s="145"/>
      <x:c r="F95" s="145"/>
      <x:c r="G95" s="197"/>
      <x:c r="H95" s="198"/>
      <x:c r="I95" s="197"/>
      <x:c r="J95" s="197"/>
      <x:c r="K95" s="82"/>
      <x:c r="L95" s="197"/>
      <x:c r="M95" s="197"/>
      <x:c r="O95" s="145"/>
      <x:c r="P95" s="145"/>
    </x:row>
    <x:row r="96" spans="1:36" x14ac:dyDescent="0.2">
      <x:c r="A96" s="149"/>
      <x:c r="B96" s="149"/>
      <x:c r="C96" s="149"/>
      <x:c r="D96" s="149"/>
      <x:c r="H96" s="143"/>
      <x:c r="L96" s="149"/>
      <x:c r="AI96" s="55"/>
      <x:c r="AJ96" s="55"/>
    </x:row>
    <x:row r="97" spans="1:33" x14ac:dyDescent="0.2">
      <x:c r="G97" s="149"/>
      <x:c r="H97" s="199"/>
      <x:c r="I97" s="149"/>
      <x:c r="L97" s="163"/>
      <x:c r="M97" s="163"/>
      <x:c r="N97" s="163"/>
      <x:c r="O97" s="163"/>
      <x:c r="P97" s="149"/>
      <x:c r="AG97" s="149"/>
    </x:row>
    <x:row r="98" spans="1:33" x14ac:dyDescent="0.2">
      <x:c r="H98" s="143"/>
      <x:c r="L98" s="149"/>
      <x:c r="Y98" s="149"/>
    </x:row>
    <x:row r="99" spans="1:33" x14ac:dyDescent="0.2">
      <x:c r="A99" s="149"/>
      <x:c r="B99" s="149"/>
      <x:c r="C99" s="149"/>
      <x:c r="D99" s="149"/>
      <x:c r="I99" s="149"/>
    </x:row>
    <x:row r="100" spans="1:33" x14ac:dyDescent="0.2">
      <x:c r="P100" s="149"/>
      <x:c r="X100" s="149"/>
    </x:row>
    <x:row r="101" spans="1:33" x14ac:dyDescent="0.2">
      <x:c r="I101" s="149"/>
    </x:row>
    <x:row r="102" spans="1:33" x14ac:dyDescent="0.2">
      <x:c r="P102" s="149"/>
      <x:c r="X102" s="149"/>
    </x:row>
    <x:row r="103" spans="1:33" x14ac:dyDescent="0.2">
      <x:c r="A103" s="149"/>
      <x:c r="B103" s="149"/>
      <x:c r="C103" s="149"/>
      <x:c r="D103" s="149"/>
      <x:c r="I103" s="149"/>
      <x:c r="X103" s="149"/>
    </x:row>
    <x:row r="104" spans="1:33" x14ac:dyDescent="0.2">
      <x:c r="A104" s="149"/>
      <x:c r="B104" s="149"/>
      <x:c r="C104" s="149"/>
      <x:c r="D104" s="149"/>
    </x:row>
    <x:row r="105" spans="1:33" x14ac:dyDescent="0.2">
      <x:c r="I105" s="149"/>
      <x:c r="X105" s="149"/>
    </x:row>
    <x:row r="106" spans="1:33" x14ac:dyDescent="0.2">
      <x:c r="A106" s="149"/>
      <x:c r="B106" s="149"/>
      <x:c r="C106" s="149"/>
      <x:c r="D106" s="149"/>
    </x:row>
  </x:sheetData>
  <x:mergeCells count="51">
    <x:mergeCell ref="A23:D23"/>
    <x:mergeCell ref="A46:D46"/>
    <x:mergeCell ref="A54:D54"/>
    <x:mergeCell ref="A71:D71"/>
    <x:mergeCell ref="A74:E74"/>
    <x:mergeCell ref="A50:D50"/>
    <x:mergeCell ref="A51:D51"/>
    <x:mergeCell ref="A57:E57"/>
    <x:mergeCell ref="A62:D62"/>
    <x:mergeCell ref="A86:D86"/>
    <x:mergeCell ref="A1:F1"/>
    <x:mergeCell ref="A67:D67"/>
    <x:mergeCell ref="A68:D68"/>
    <x:mergeCell ref="A26:E26"/>
    <x:mergeCell ref="A39:D39"/>
    <x:mergeCell ref="A40:D40"/>
    <x:mergeCell ref="A41:D41"/>
    <x:mergeCell ref="A42:D42"/>
    <x:mergeCell ref="A43:D43"/>
    <x:mergeCell ref="A19:D19"/>
    <x:mergeCell ref="A20:D20"/>
    <x:mergeCell ref="A21:D21"/>
    <x:mergeCell ref="A52:D52"/>
    <x:mergeCell ref="A49:E49"/>
    <x:mergeCell ref="A59:C59"/>
    <x:mergeCell ref="A82:E82"/>
    <x:mergeCell ref="A63:D63"/>
    <x:mergeCell ref="A64:D64"/>
    <x:mergeCell ref="A65:D65"/>
    <x:mergeCell ref="A66:D66"/>
    <x:mergeCell ref="A69:D69"/>
    <x:mergeCell ref="A75:D75"/>
    <x:mergeCell ref="A76:D76"/>
    <x:mergeCell ref="A77:D77"/>
    <x:mergeCell ref="A78:D78"/>
    <x:mergeCell ref="A79:D79"/>
    <x:mergeCell ref="A83:D83"/>
    <x:mergeCell ref="A85:D85"/>
    <x:mergeCell ref="A37:D37"/>
    <x:mergeCell ref="A38:D38"/>
    <x:mergeCell ref="A4:E4"/>
    <x:mergeCell ref="A15:D15"/>
    <x:mergeCell ref="A16:D16"/>
    <x:mergeCell ref="A17:D17"/>
    <x:mergeCell ref="A18:D18"/>
    <x:mergeCell ref="A22:D22"/>
    <x:mergeCell ref="A45:D45"/>
    <x:mergeCell ref="A53:D53"/>
    <x:mergeCell ref="A70:D70"/>
    <x:mergeCell ref="A60:C60"/>
    <x:mergeCell ref="A44:D44"/>
  </x:mergeCells>
  <x:phoneticPr fontId="5" type="noConversion"/>
  <x:conditionalFormatting sqref="E28:F44 E50:F52 E59:F69 E6:F22">
    <x:cfRule type="cellIs" dxfId="14" priority="17" operator="equal">
      <x:formula>0</x:formula>
    </x:cfRule>
  </x:conditionalFormatting>
  <x:conditionalFormatting sqref="E45:F45">
    <x:cfRule type="cellIs" dxfId="13" priority="14" operator="equal">
      <x:formula>0</x:formula>
    </x:cfRule>
  </x:conditionalFormatting>
  <x:conditionalFormatting sqref="E53:F53">
    <x:cfRule type="cellIs" dxfId="12" priority="13" operator="equal">
      <x:formula>0</x:formula>
    </x:cfRule>
  </x:conditionalFormatting>
  <x:conditionalFormatting sqref="E70:F70 E72:F72">
    <x:cfRule type="cellIs" dxfId="11" priority="12" operator="equal">
      <x:formula>0</x:formula>
    </x:cfRule>
  </x:conditionalFormatting>
  <x:conditionalFormatting sqref="E83:F85">
    <x:cfRule type="cellIs" dxfId="10" priority="11" operator="equal">
      <x:formula>0</x:formula>
    </x:cfRule>
  </x:conditionalFormatting>
  <x:conditionalFormatting sqref="E86:F87">
    <x:cfRule type="cellIs" dxfId="9" priority="10" operator="equal">
      <x:formula>0</x:formula>
    </x:cfRule>
  </x:conditionalFormatting>
  <x:conditionalFormatting sqref="E23:F23">
    <x:cfRule type="cellIs" dxfId="8" priority="9" operator="equal">
      <x:formula>0</x:formula>
    </x:cfRule>
  </x:conditionalFormatting>
  <x:conditionalFormatting sqref="E46:F47">
    <x:cfRule type="cellIs" dxfId="7" priority="8" operator="equal">
      <x:formula>0</x:formula>
    </x:cfRule>
  </x:conditionalFormatting>
  <x:conditionalFormatting sqref="E54:F55">
    <x:cfRule type="cellIs" dxfId="6" priority="7" operator="equal">
      <x:formula>0</x:formula>
    </x:cfRule>
  </x:conditionalFormatting>
  <x:conditionalFormatting sqref="E71:F71">
    <x:cfRule type="cellIs" dxfId="5" priority="6" operator="equal">
      <x:formula>0</x:formula>
    </x:cfRule>
  </x:conditionalFormatting>
  <x:conditionalFormatting sqref="E75:F75">
    <x:cfRule type="cellIs" dxfId="4" priority="5" operator="equal">
      <x:formula>0</x:formula>
    </x:cfRule>
  </x:conditionalFormatting>
  <x:conditionalFormatting sqref="E79:F79">
    <x:cfRule type="cellIs" dxfId="3" priority="4" operator="equal">
      <x:formula>0</x:formula>
    </x:cfRule>
  </x:conditionalFormatting>
  <x:conditionalFormatting sqref="E76:F76">
    <x:cfRule type="cellIs" dxfId="2" priority="3" operator="equal">
      <x:formula>0</x:formula>
    </x:cfRule>
  </x:conditionalFormatting>
  <x:conditionalFormatting sqref="E77:F77">
    <x:cfRule type="cellIs" dxfId="1" priority="2" operator="equal">
      <x:formula>0</x:formula>
    </x:cfRule>
  </x:conditionalFormatting>
  <x:conditionalFormatting sqref="E78:F78">
    <x:cfRule type="cellIs" dxfId="0" priority="1" operator="equal">
      <x:formula>0</x:formula>
    </x:cfRule>
  </x:conditionalFormatting>
  <x:pageMargins left="0.70866141732283472" right="0.70866141732283472" top="0.74803149606299213" bottom="0.74803149606299213" header="0.31496062992125984" footer="0.31496062992125984"/>
  <x:pageSetup paperSize="9" scale="56" fitToHeight="2" orientation="landscape" r:id="rId1"/>
  <x:headerFooter>
    <x:oddHeader>&amp;CPage &amp;P&amp;R&amp;F</x:oddHeader>
  </x:headerFooter>
  <x:rowBreaks count="1" manualBreakCount="1">
    <x:brk id="47" max="8" man="1"/>
  </x:rowBreaks>
</x: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5"/>
  <sheetViews>
    <sheetView showGridLines="0" zoomScaleNormal="100" workbookViewId="0">
      <selection sqref="A1:G1"/>
    </sheetView>
  </sheetViews>
  <sheetFormatPr defaultColWidth="9.140625" defaultRowHeight="15" customHeight="1" x14ac:dyDescent="0.2"/>
  <cols>
    <col min="1" max="1" width="16.85546875" style="55" customWidth="1"/>
    <col min="2" max="2" width="18.7109375" style="55" customWidth="1"/>
    <col min="3" max="3" width="16.7109375" style="55" customWidth="1"/>
    <col min="4" max="4" width="14.28515625" style="55" customWidth="1"/>
    <col min="5" max="5" width="11.5703125" style="55" customWidth="1"/>
    <col min="6" max="6" width="11.140625" style="55" bestFit="1" customWidth="1"/>
    <col min="7" max="7" width="11.140625" style="63" customWidth="1"/>
    <col min="8" max="8" width="13.5703125" style="63" bestFit="1" customWidth="1"/>
    <col min="9" max="11" width="12" style="63" customWidth="1"/>
    <col min="12" max="12" width="11.85546875" style="55" customWidth="1"/>
    <col min="13" max="14" width="9.140625" style="55" customWidth="1"/>
    <col min="15" max="17" width="9.140625" style="55"/>
    <col min="18" max="18" width="14.7109375" style="55" bestFit="1" customWidth="1"/>
    <col min="19" max="16384" width="9.140625" style="55"/>
  </cols>
  <sheetData>
    <row r="1" spans="1:14" ht="15.75" customHeight="1" x14ac:dyDescent="0.25">
      <c r="A1" s="570" t="str">
        <f>'A Summary'!I19</f>
        <v xml:space="preserve">Provider </v>
      </c>
      <c r="B1" s="570"/>
      <c r="C1" s="570"/>
      <c r="D1" s="570"/>
      <c r="E1" s="570"/>
      <c r="F1" s="570"/>
      <c r="G1" s="570"/>
      <c r="H1" s="58"/>
      <c r="I1" s="58"/>
      <c r="J1" s="298"/>
      <c r="K1" s="298"/>
      <c r="L1" s="63"/>
    </row>
    <row r="2" spans="1:14" ht="15" customHeight="1" x14ac:dyDescent="0.25">
      <c r="A2" s="297"/>
      <c r="L2" s="63"/>
    </row>
    <row r="3" spans="1:14" ht="15.75" customHeight="1" x14ac:dyDescent="0.25">
      <c r="A3" s="620" t="s">
        <v>307</v>
      </c>
      <c r="B3" s="620"/>
      <c r="C3" s="620"/>
      <c r="D3" s="620"/>
      <c r="E3" s="620"/>
      <c r="F3" s="58"/>
      <c r="G3" s="298"/>
      <c r="H3" s="298"/>
      <c r="I3" s="298"/>
      <c r="J3" s="298"/>
      <c r="K3" s="298"/>
      <c r="L3" s="63"/>
    </row>
    <row r="4" spans="1:14" ht="15" customHeight="1" x14ac:dyDescent="0.2">
      <c r="L4" s="63"/>
    </row>
    <row r="5" spans="1:14" ht="21" customHeight="1" thickBot="1" x14ac:dyDescent="0.25">
      <c r="A5" s="621" t="s">
        <v>255</v>
      </c>
      <c r="B5" s="621"/>
      <c r="C5" s="299"/>
      <c r="E5" s="63"/>
      <c r="F5" s="63"/>
      <c r="L5" s="63"/>
    </row>
    <row r="6" spans="1:14" ht="15" customHeight="1" x14ac:dyDescent="0.2">
      <c r="A6" s="300" t="s">
        <v>13</v>
      </c>
      <c r="B6" s="307" t="s">
        <v>129</v>
      </c>
      <c r="C6" s="145"/>
      <c r="L6" s="63"/>
    </row>
    <row r="7" spans="1:14" ht="15" customHeight="1" x14ac:dyDescent="0.2">
      <c r="A7" s="301" t="s">
        <v>7</v>
      </c>
      <c r="B7" s="447">
        <v>10000</v>
      </c>
      <c r="D7" s="63"/>
      <c r="E7" s="63"/>
      <c r="F7" s="63"/>
      <c r="L7" s="63"/>
    </row>
    <row r="8" spans="1:14" ht="15" customHeight="1" x14ac:dyDescent="0.2">
      <c r="A8" s="302" t="s">
        <v>8</v>
      </c>
      <c r="B8" s="448">
        <v>1500</v>
      </c>
      <c r="D8" s="63"/>
      <c r="E8" s="63"/>
      <c r="F8" s="63"/>
      <c r="L8" s="63"/>
      <c r="N8" s="63"/>
    </row>
    <row r="9" spans="1:14" ht="15" customHeight="1" x14ac:dyDescent="0.2">
      <c r="A9" s="303" t="s">
        <v>314</v>
      </c>
      <c r="B9" s="449">
        <v>250</v>
      </c>
      <c r="D9" s="63"/>
      <c r="E9" s="63"/>
      <c r="F9" s="63"/>
      <c r="L9" s="63"/>
      <c r="N9" s="63"/>
    </row>
    <row r="10" spans="1:14" ht="15" customHeight="1" x14ac:dyDescent="0.2">
      <c r="A10" s="303" t="s">
        <v>317</v>
      </c>
      <c r="B10" s="449">
        <v>121.5</v>
      </c>
      <c r="D10" s="63"/>
      <c r="E10" s="63"/>
      <c r="F10" s="63"/>
      <c r="L10" s="63"/>
      <c r="N10" s="63"/>
    </row>
    <row r="11" spans="1:14" ht="15" customHeight="1" thickBot="1" x14ac:dyDescent="0.25">
      <c r="A11" s="304" t="s">
        <v>387</v>
      </c>
      <c r="B11" s="503">
        <v>1.01</v>
      </c>
      <c r="C11" s="145"/>
      <c r="L11" s="63"/>
    </row>
    <row r="12" spans="1:14" ht="15" customHeight="1" x14ac:dyDescent="0.2">
      <c r="A12" s="55" t="s">
        <v>388</v>
      </c>
      <c r="B12" s="305"/>
      <c r="C12" s="306"/>
      <c r="L12" s="63"/>
      <c r="N12" s="56"/>
    </row>
    <row r="13" spans="1:14" ht="15" customHeight="1" x14ac:dyDescent="0.2">
      <c r="B13" s="305"/>
      <c r="C13" s="306"/>
      <c r="L13" s="63"/>
      <c r="N13" s="56"/>
    </row>
    <row r="14" spans="1:14" ht="21" customHeight="1" thickBot="1" x14ac:dyDescent="0.25">
      <c r="A14" s="621" t="s">
        <v>323</v>
      </c>
      <c r="B14" s="621"/>
      <c r="C14" s="621"/>
      <c r="D14" s="621"/>
      <c r="L14" s="63"/>
      <c r="N14" s="56"/>
    </row>
    <row r="15" spans="1:14" ht="15" customHeight="1" x14ac:dyDescent="0.2">
      <c r="A15" s="307" t="s">
        <v>129</v>
      </c>
      <c r="C15" s="306"/>
      <c r="L15" s="63"/>
      <c r="N15" s="56"/>
    </row>
    <row r="16" spans="1:14" ht="15" customHeight="1" thickBot="1" x14ac:dyDescent="0.25">
      <c r="A16" s="308">
        <v>2315</v>
      </c>
      <c r="C16" s="306"/>
      <c r="L16" s="63"/>
      <c r="N16" s="56"/>
    </row>
    <row r="17" spans="1:14" ht="15" customHeight="1" x14ac:dyDescent="0.2">
      <c r="B17" s="305"/>
      <c r="C17" s="306"/>
      <c r="K17" s="298"/>
      <c r="L17" s="63"/>
      <c r="N17" s="56"/>
    </row>
    <row r="18" spans="1:14" ht="21" customHeight="1" thickBot="1" x14ac:dyDescent="0.25">
      <c r="A18" s="622" t="s">
        <v>226</v>
      </c>
      <c r="B18" s="622"/>
      <c r="C18" s="622"/>
      <c r="D18" s="622"/>
      <c r="L18" s="63"/>
      <c r="N18" s="56"/>
    </row>
    <row r="19" spans="1:14" ht="15" customHeight="1" x14ac:dyDescent="0.2">
      <c r="A19" s="309"/>
      <c r="B19" s="309"/>
      <c r="C19" s="623" t="s">
        <v>129</v>
      </c>
      <c r="D19" s="623"/>
      <c r="E19" s="310"/>
      <c r="L19" s="63"/>
      <c r="N19" s="56"/>
    </row>
    <row r="20" spans="1:14" ht="15" customHeight="1" x14ac:dyDescent="0.2">
      <c r="A20" s="281" t="s">
        <v>150</v>
      </c>
      <c r="B20" s="281"/>
      <c r="C20" s="335" t="s">
        <v>6</v>
      </c>
      <c r="D20" s="335" t="s">
        <v>264</v>
      </c>
      <c r="E20" s="311"/>
      <c r="L20" s="63"/>
      <c r="N20" s="56"/>
    </row>
    <row r="21" spans="1:14" ht="15" customHeight="1" x14ac:dyDescent="0.2">
      <c r="A21" s="312" t="s">
        <v>152</v>
      </c>
      <c r="B21" s="312"/>
      <c r="C21" s="416">
        <v>0</v>
      </c>
      <c r="D21" s="416">
        <v>0</v>
      </c>
      <c r="E21" s="313"/>
      <c r="K21" s="298"/>
      <c r="L21" s="63"/>
      <c r="N21" s="56"/>
    </row>
    <row r="22" spans="1:14" ht="15" customHeight="1" x14ac:dyDescent="0.2">
      <c r="A22" s="314" t="s">
        <v>153</v>
      </c>
      <c r="B22" s="314"/>
      <c r="C22" s="417">
        <v>0</v>
      </c>
      <c r="D22" s="417">
        <v>0</v>
      </c>
      <c r="E22" s="313"/>
      <c r="L22" s="63"/>
      <c r="N22" s="56"/>
    </row>
    <row r="23" spans="1:14" ht="15" customHeight="1" x14ac:dyDescent="0.2">
      <c r="A23" s="314" t="s">
        <v>154</v>
      </c>
      <c r="B23" s="314"/>
      <c r="C23" s="417">
        <v>79.5</v>
      </c>
      <c r="D23" s="417">
        <v>779.5</v>
      </c>
      <c r="E23" s="313"/>
      <c r="L23" s="63"/>
      <c r="N23" s="56"/>
    </row>
    <row r="24" spans="1:14" ht="15" customHeight="1" x14ac:dyDescent="0.2">
      <c r="A24" s="314" t="s">
        <v>155</v>
      </c>
      <c r="B24" s="314"/>
      <c r="C24" s="417">
        <v>79.5</v>
      </c>
      <c r="D24" s="417">
        <v>779.5</v>
      </c>
      <c r="E24" s="313"/>
      <c r="L24" s="63"/>
      <c r="N24" s="56"/>
    </row>
    <row r="25" spans="1:14" ht="15" customHeight="1" x14ac:dyDescent="0.2">
      <c r="A25" s="315" t="s">
        <v>130</v>
      </c>
      <c r="B25" s="315"/>
      <c r="C25" s="418">
        <v>213.25</v>
      </c>
      <c r="D25" s="418">
        <v>913.25</v>
      </c>
      <c r="E25" s="313"/>
      <c r="L25" s="63"/>
      <c r="N25" s="56"/>
    </row>
    <row r="26" spans="1:14" ht="15" customHeight="1" x14ac:dyDescent="0.2">
      <c r="A26" s="314" t="s">
        <v>131</v>
      </c>
      <c r="B26" s="314"/>
      <c r="C26" s="417">
        <v>413.25</v>
      </c>
      <c r="D26" s="417">
        <v>1113.25</v>
      </c>
      <c r="E26" s="313"/>
      <c r="L26" s="63"/>
      <c r="N26" s="56"/>
    </row>
    <row r="27" spans="1:14" ht="15" customHeight="1" x14ac:dyDescent="0.2">
      <c r="A27" s="314" t="s">
        <v>137</v>
      </c>
      <c r="B27" s="314"/>
      <c r="C27" s="417">
        <v>413.25</v>
      </c>
      <c r="D27" s="417">
        <v>1113.25</v>
      </c>
      <c r="E27" s="313"/>
      <c r="L27" s="63"/>
      <c r="N27" s="56"/>
    </row>
    <row r="28" spans="1:14" ht="15" customHeight="1" x14ac:dyDescent="0.2">
      <c r="A28" s="314" t="s">
        <v>132</v>
      </c>
      <c r="B28" s="314"/>
      <c r="C28" s="417">
        <v>213.25</v>
      </c>
      <c r="D28" s="417">
        <v>913.25</v>
      </c>
      <c r="E28" s="313"/>
      <c r="L28" s="63"/>
      <c r="N28" s="56"/>
    </row>
    <row r="29" spans="1:14" ht="15" customHeight="1" x14ac:dyDescent="0.2">
      <c r="A29" s="314" t="s">
        <v>134</v>
      </c>
      <c r="B29" s="314"/>
      <c r="C29" s="417">
        <v>213.25</v>
      </c>
      <c r="D29" s="417">
        <v>913.25</v>
      </c>
      <c r="E29" s="313"/>
      <c r="L29" s="63"/>
      <c r="N29" s="56"/>
    </row>
    <row r="30" spans="1:14" ht="15" customHeight="1" x14ac:dyDescent="0.2">
      <c r="A30" s="314" t="s">
        <v>156</v>
      </c>
      <c r="B30" s="314"/>
      <c r="C30" s="417">
        <v>79.5</v>
      </c>
      <c r="D30" s="417">
        <v>779.5</v>
      </c>
      <c r="E30" s="313"/>
      <c r="L30" s="63"/>
      <c r="N30" s="56"/>
    </row>
    <row r="31" spans="1:14" ht="15" customHeight="1" x14ac:dyDescent="0.2">
      <c r="A31" s="314" t="s">
        <v>157</v>
      </c>
      <c r="B31" s="314"/>
      <c r="C31" s="417">
        <v>79.5</v>
      </c>
      <c r="D31" s="417">
        <v>779.5</v>
      </c>
      <c r="E31" s="313"/>
      <c r="L31" s="63"/>
      <c r="N31" s="56"/>
    </row>
    <row r="32" spans="1:14" ht="15.75" customHeight="1" x14ac:dyDescent="0.2">
      <c r="A32" s="316" t="s">
        <v>138</v>
      </c>
      <c r="B32" s="316"/>
      <c r="C32" s="417">
        <v>3579.5</v>
      </c>
      <c r="D32" s="417">
        <v>4279.5</v>
      </c>
      <c r="E32" s="313"/>
      <c r="L32" s="63"/>
      <c r="N32" s="56"/>
    </row>
    <row r="33" spans="1:14" ht="15" customHeight="1" x14ac:dyDescent="0.2">
      <c r="A33" s="316" t="s">
        <v>139</v>
      </c>
      <c r="B33" s="316"/>
      <c r="C33" s="417">
        <v>3579.5</v>
      </c>
      <c r="D33" s="417">
        <v>4279.5</v>
      </c>
      <c r="E33" s="313"/>
      <c r="L33" s="63"/>
      <c r="N33" s="56"/>
    </row>
    <row r="34" spans="1:14" ht="15" customHeight="1" x14ac:dyDescent="0.2">
      <c r="A34" s="316" t="s">
        <v>158</v>
      </c>
      <c r="B34" s="316"/>
      <c r="C34" s="417">
        <v>79.5</v>
      </c>
      <c r="D34" s="417">
        <v>779.5</v>
      </c>
      <c r="E34" s="313"/>
      <c r="L34" s="63"/>
      <c r="N34" s="56"/>
    </row>
    <row r="35" spans="1:14" ht="15" customHeight="1" x14ac:dyDescent="0.2">
      <c r="A35" s="316" t="s">
        <v>289</v>
      </c>
      <c r="B35" s="316"/>
      <c r="C35" s="417">
        <v>1279.5</v>
      </c>
      <c r="D35" s="417">
        <v>1979.5</v>
      </c>
      <c r="E35" s="313"/>
      <c r="K35" s="298"/>
      <c r="L35" s="63"/>
      <c r="N35" s="56"/>
    </row>
    <row r="36" spans="1:14" ht="15" customHeight="1" x14ac:dyDescent="0.2">
      <c r="A36" s="314" t="s">
        <v>133</v>
      </c>
      <c r="B36" s="314"/>
      <c r="C36" s="417">
        <v>1279.5</v>
      </c>
      <c r="D36" s="417">
        <v>1979.5</v>
      </c>
      <c r="E36" s="313"/>
      <c r="K36" s="298"/>
      <c r="L36" s="63"/>
      <c r="N36" s="56"/>
    </row>
    <row r="37" spans="1:14" ht="15" customHeight="1" x14ac:dyDescent="0.2">
      <c r="A37" s="314" t="s">
        <v>135</v>
      </c>
      <c r="B37" s="314"/>
      <c r="C37" s="417">
        <v>1279.5</v>
      </c>
      <c r="D37" s="417">
        <v>1979.5</v>
      </c>
      <c r="E37" s="313"/>
      <c r="L37" s="63"/>
      <c r="N37" s="56"/>
    </row>
    <row r="38" spans="1:14" ht="15" customHeight="1" thickBot="1" x14ac:dyDescent="0.25">
      <c r="A38" s="317" t="s">
        <v>136</v>
      </c>
      <c r="B38" s="317"/>
      <c r="C38" s="419">
        <v>279.5</v>
      </c>
      <c r="D38" s="419">
        <v>979.5</v>
      </c>
      <c r="E38" s="313"/>
      <c r="L38" s="63"/>
      <c r="N38" s="56"/>
    </row>
    <row r="39" spans="1:14" ht="15" customHeight="1" x14ac:dyDescent="0.2">
      <c r="A39" s="318"/>
      <c r="B39" s="319"/>
      <c r="C39" s="320"/>
      <c r="D39" s="98"/>
      <c r="K39" s="298"/>
      <c r="L39" s="63"/>
      <c r="N39" s="56"/>
    </row>
    <row r="40" spans="1:14" ht="15" customHeight="1" x14ac:dyDescent="0.2">
      <c r="A40" s="321"/>
      <c r="B40" s="313"/>
      <c r="C40" s="322"/>
      <c r="D40" s="145"/>
      <c r="K40" s="298"/>
      <c r="L40" s="63"/>
      <c r="N40" s="56"/>
    </row>
    <row r="41" spans="1:14" ht="21" customHeight="1" thickBot="1" x14ac:dyDescent="0.25">
      <c r="A41" s="621" t="s">
        <v>91</v>
      </c>
      <c r="B41" s="621"/>
      <c r="C41" s="621"/>
      <c r="D41" s="323"/>
      <c r="E41" s="323"/>
      <c r="F41" s="323"/>
      <c r="G41" s="324"/>
      <c r="H41" s="324"/>
      <c r="I41" s="324"/>
      <c r="J41" s="324"/>
      <c r="K41" s="324"/>
      <c r="L41" s="63"/>
    </row>
    <row r="42" spans="1:14" ht="15" customHeight="1" x14ac:dyDescent="0.2">
      <c r="A42" s="300" t="s">
        <v>13</v>
      </c>
      <c r="B42" s="307" t="s">
        <v>129</v>
      </c>
      <c r="C42" s="323"/>
      <c r="D42" s="323"/>
      <c r="E42" s="323"/>
      <c r="F42" s="324"/>
      <c r="G42" s="324"/>
      <c r="H42" s="324"/>
      <c r="I42" s="324"/>
      <c r="J42" s="324"/>
      <c r="K42" s="55"/>
    </row>
    <row r="43" spans="1:14" ht="15" customHeight="1" thickBot="1" x14ac:dyDescent="0.25">
      <c r="A43" s="325" t="s">
        <v>270</v>
      </c>
      <c r="B43" s="492">
        <v>1023.08</v>
      </c>
      <c r="C43" s="323"/>
      <c r="D43" s="323"/>
      <c r="E43" s="323"/>
      <c r="F43" s="324"/>
      <c r="G43" s="324"/>
      <c r="H43" s="324"/>
      <c r="I43" s="324"/>
      <c r="J43" s="55"/>
      <c r="K43" s="55"/>
    </row>
    <row r="44" spans="1:14" ht="15" customHeight="1" x14ac:dyDescent="0.2">
      <c r="A44" s="63"/>
      <c r="B44" s="326"/>
      <c r="C44" s="327"/>
      <c r="D44" s="323"/>
      <c r="E44" s="323"/>
      <c r="F44" s="323"/>
      <c r="G44" s="324"/>
      <c r="H44" s="324"/>
      <c r="I44" s="324"/>
      <c r="J44" s="324"/>
      <c r="K44" s="328"/>
    </row>
    <row r="45" spans="1:14" ht="21" customHeight="1" thickBot="1" x14ac:dyDescent="0.25">
      <c r="A45" s="621" t="s">
        <v>26</v>
      </c>
      <c r="B45" s="621"/>
      <c r="C45" s="621"/>
      <c r="D45" s="323"/>
      <c r="E45" s="323"/>
      <c r="F45" s="323"/>
      <c r="G45" s="324"/>
      <c r="H45" s="324"/>
      <c r="I45" s="324"/>
      <c r="J45" s="324"/>
      <c r="K45" s="324"/>
    </row>
    <row r="46" spans="1:14" ht="15" customHeight="1" x14ac:dyDescent="0.2">
      <c r="A46" s="300" t="s">
        <v>13</v>
      </c>
      <c r="B46" s="307" t="s">
        <v>129</v>
      </c>
      <c r="C46" s="327"/>
      <c r="D46" s="323"/>
      <c r="E46" s="323"/>
      <c r="F46" s="323"/>
      <c r="G46" s="324"/>
      <c r="H46" s="324"/>
      <c r="I46" s="324"/>
      <c r="J46" s="324"/>
      <c r="K46" s="324"/>
    </row>
    <row r="47" spans="1:14" ht="15" customHeight="1" x14ac:dyDescent="0.2">
      <c r="A47" s="329" t="s">
        <v>8</v>
      </c>
      <c r="B47" s="330">
        <v>895.75</v>
      </c>
      <c r="C47" s="327"/>
      <c r="D47" s="323"/>
      <c r="E47" s="323"/>
      <c r="F47" s="323"/>
      <c r="G47" s="324"/>
      <c r="H47" s="324"/>
      <c r="I47" s="324"/>
      <c r="J47" s="324"/>
      <c r="K47" s="324"/>
    </row>
    <row r="48" spans="1:14" ht="15" customHeight="1" thickBot="1" x14ac:dyDescent="0.25">
      <c r="A48" s="331" t="s">
        <v>85</v>
      </c>
      <c r="B48" s="493">
        <v>684.99</v>
      </c>
      <c r="C48" s="327"/>
      <c r="D48" s="323"/>
      <c r="E48" s="323"/>
      <c r="F48" s="323"/>
      <c r="G48" s="324"/>
      <c r="H48" s="324"/>
      <c r="I48" s="324"/>
      <c r="J48" s="324"/>
      <c r="K48" s="324"/>
    </row>
    <row r="49" spans="1:11" ht="15" customHeight="1" x14ac:dyDescent="0.2">
      <c r="A49" s="329"/>
      <c r="B49" s="330"/>
      <c r="C49" s="327"/>
      <c r="D49" s="323"/>
      <c r="E49" s="323"/>
      <c r="F49" s="323"/>
      <c r="G49" s="324"/>
      <c r="H49" s="324"/>
      <c r="I49" s="324"/>
      <c r="J49" s="324"/>
      <c r="K49" s="324"/>
    </row>
    <row r="50" spans="1:11" ht="21" customHeight="1" thickBot="1" x14ac:dyDescent="0.25">
      <c r="A50" s="621" t="s">
        <v>256</v>
      </c>
      <c r="B50" s="621"/>
      <c r="C50" s="621"/>
      <c r="D50" s="621"/>
      <c r="E50" s="323"/>
      <c r="F50" s="323"/>
      <c r="G50" s="324"/>
      <c r="H50" s="324"/>
      <c r="I50" s="324"/>
      <c r="J50" s="324"/>
      <c r="K50" s="324"/>
    </row>
    <row r="51" spans="1:11" ht="15" customHeight="1" x14ac:dyDescent="0.2">
      <c r="A51" s="300" t="s">
        <v>13</v>
      </c>
      <c r="B51" s="307" t="s">
        <v>129</v>
      </c>
      <c r="C51" s="327"/>
      <c r="D51" s="323"/>
      <c r="E51" s="323"/>
      <c r="F51" s="323"/>
      <c r="G51" s="324"/>
      <c r="H51" s="324"/>
      <c r="I51" s="324"/>
      <c r="J51" s="324"/>
      <c r="K51" s="324"/>
    </row>
    <row r="52" spans="1:11" ht="15" customHeight="1" x14ac:dyDescent="0.2">
      <c r="A52" s="332" t="s">
        <v>8</v>
      </c>
      <c r="B52" s="494">
        <v>1149.77</v>
      </c>
      <c r="C52" s="327"/>
      <c r="D52" s="323"/>
      <c r="E52" s="323"/>
      <c r="F52" s="323"/>
      <c r="G52" s="324"/>
      <c r="H52" s="324"/>
      <c r="I52" s="324"/>
      <c r="J52" s="324"/>
      <c r="K52" s="324"/>
    </row>
    <row r="53" spans="1:11" ht="15" customHeight="1" x14ac:dyDescent="0.2">
      <c r="A53" s="333" t="s">
        <v>85</v>
      </c>
      <c r="B53" s="495">
        <v>879.24</v>
      </c>
      <c r="C53" s="327"/>
      <c r="D53" s="323"/>
      <c r="E53" s="323"/>
      <c r="F53" s="323"/>
      <c r="G53" s="324"/>
      <c r="H53" s="324"/>
      <c r="I53" s="324"/>
      <c r="J53" s="324"/>
      <c r="K53" s="324"/>
    </row>
    <row r="54" spans="1:11" ht="15" customHeight="1" thickBot="1" x14ac:dyDescent="0.25">
      <c r="A54" s="331" t="s">
        <v>9</v>
      </c>
      <c r="B54" s="493">
        <v>676.34</v>
      </c>
      <c r="C54" s="327"/>
      <c r="D54" s="323"/>
      <c r="E54" s="323"/>
      <c r="F54" s="323"/>
      <c r="G54" s="324"/>
      <c r="H54" s="324"/>
      <c r="I54" s="324"/>
      <c r="J54" s="324"/>
      <c r="K54" s="324"/>
    </row>
    <row r="55" spans="1:11" ht="15" customHeight="1" x14ac:dyDescent="0.2">
      <c r="A55" s="329"/>
      <c r="B55" s="330"/>
      <c r="C55" s="327"/>
      <c r="D55" s="323"/>
      <c r="E55" s="323"/>
      <c r="F55" s="323"/>
      <c r="G55" s="324"/>
      <c r="H55" s="324"/>
      <c r="I55" s="324"/>
      <c r="J55" s="324"/>
      <c r="K55" s="324"/>
    </row>
  </sheetData>
  <sortState xmlns:xlrd2="http://schemas.microsoft.com/office/spreadsheetml/2017/richdata2" ref="B31:B41">
    <sortCondition ref="B31"/>
  </sortState>
  <mergeCells count="9">
    <mergeCell ref="A3:E3"/>
    <mergeCell ref="A1:G1"/>
    <mergeCell ref="A50:D50"/>
    <mergeCell ref="A5:B5"/>
    <mergeCell ref="A14:D14"/>
    <mergeCell ref="A45:C45"/>
    <mergeCell ref="A41:C41"/>
    <mergeCell ref="A18:D18"/>
    <mergeCell ref="C19:D19"/>
  </mergeCells>
  <phoneticPr fontId="0" type="noConversion"/>
  <hyperlinks>
    <hyperlink ref="A5" location="'B High-cost'!A1" display="High-cost subject funding" xr:uid="{00000000-0004-0000-0700-000000000000}"/>
    <hyperlink ref="A14" location="'D Erasmus+'!A1" display="Erasmus+ and overseas study programmes" xr:uid="{00000000-0004-0000-0700-000001000000}"/>
    <hyperlink ref="A18" location="'E Health supplement'!A1" display="Nursing and allied health supplement" xr:uid="{00000000-0004-0000-0700-000002000000}"/>
    <hyperlink ref="A41" location="PGTS_TA" display="Postgraduate taught supplement" xr:uid="{00000000-0004-0000-0700-000003000000}"/>
    <hyperlink ref="A45" location="INT_TA" display="Intensive postgraduate provision" xr:uid="{00000000-0004-0000-0700-000004000000}"/>
    <hyperlink ref="A50" location="ACCL_TA" display="Accelerated full-time undergraduate provision" xr:uid="{00000000-0004-0000-0700-000005000000}"/>
    <hyperlink ref="A5:B5" location="HIGHCOST" display="High-cost subject funding" xr:uid="{00000000-0004-0000-0700-000007000000}"/>
    <hyperlink ref="A14:C14" location="ERAS_TA" display="Erasmus+ and overseas study programmes" xr:uid="{00000000-0004-0000-0700-000008000000}"/>
    <hyperlink ref="A18:D18"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78" orientation="portrait" r:id="rId1"/>
  <headerFooter>
    <oddHeader>&amp;CPage &amp;P&amp;R&amp;F</oddHeader>
  </headerFooter>
  <ignoredErrors>
    <ignoredError sqref="A2:H2 A4:H6 B3:H3 A21:H22 A20:C20 E20:H20 A44:H46 A15:H19 C11:H11 C43:G43 A1:G1 A49:H51 A47 C47:H47 A48 C48:H48 A55:H55 A52 C52:H52 A53 C53:H53 A54 C54:H54 A27:B27 A23:B23 E23:H23 A24:B24 E24:H24 A25:B25 E25:H25 A39:H41 A28:B29 E28:H29 A26:B26 E26:H26 E27:H27 A30:B31 E30:H31 A32:B32 E32:H32 A33:B33 E33:H33 A34:B34 E34:H34 B35 E35:H35 A36:B37 E36:H37 A38:B38 E38:H38 C10:H10 B12:H12 B14:H14 A8 A7 C7:H7 C8:H8 A42 B42:G4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documentManagement>
</p:properties>
</file>

<file path=customXml/itemProps1.xml><?xml version="1.0" encoding="utf-8"?>
<ds:datastoreItem xmlns:ds="http://schemas.openxmlformats.org/officeDocument/2006/customXml" ds:itemID="{9B34CA99-6C2F-4B2D-B4C3-2B540EA9F58F}"/>
</file>

<file path=customXml/itemProps2.xml><?xml version="1.0" encoding="utf-8"?>
<ds:datastoreItem xmlns:ds="http://schemas.openxmlformats.org/officeDocument/2006/customXml" ds:itemID="{1C78F87D-5C95-430C-B28C-0AA9610D7378}"/>
</file>

<file path=customXml/itemProps3.xml><?xml version="1.0" encoding="utf-8"?>
<ds:datastoreItem xmlns:ds="http://schemas.openxmlformats.org/officeDocument/2006/customXml" ds:itemID="{68F507B7-79B8-416A-A234-F117E961BC6C}"/>
</file>

<file path=customXml/itemProps4.xml><?xml version="1.0" encoding="utf-8"?>
<ds:datastoreItem xmlns:ds="http://schemas.openxmlformats.org/officeDocument/2006/customXml" ds:itemID="{BD319BFF-D924-4D35-B25F-3FC61D0C5C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81</vt:i4>
      </vt:variant>
    </vt:vector>
  </HeadingPairs>
  <TitlesOfParts>
    <vt:vector size="96" baseType="lpstr">
      <vt:lpstr>Information</vt:lpstr>
      <vt:lpstr>A Summary</vt:lpstr>
      <vt:lpstr>B High-cost</vt:lpstr>
      <vt:lpstr>C NMAH supplement</vt:lpstr>
      <vt:lpstr>D Overseas</vt:lpstr>
      <vt:lpstr>E Other high-cost TAs</vt:lpstr>
      <vt:lpstr>F Student access and success</vt:lpstr>
      <vt:lpstr>G Parameters</vt:lpstr>
      <vt:lpstr>Config</vt:lpstr>
      <vt:lpstr>A_Config</vt:lpstr>
      <vt:lpstr>B_Config</vt:lpstr>
      <vt:lpstr>C_Config</vt:lpstr>
      <vt:lpstr>D_Config</vt:lpstr>
      <vt:lpstr>E_Config</vt:lpstr>
      <vt:lpstr>F_Config</vt:lpstr>
      <vt:lpstr>A_datacols1</vt:lpstr>
      <vt:lpstr>A_hidecols</vt:lpstr>
      <vt:lpstr>A_hiderows_group1</vt:lpstr>
      <vt:lpstr>A_rowtags1</vt:lpstr>
      <vt:lpstr>A_rowtags2</vt:lpstr>
      <vt:lpstr>A_rowtags3</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D_rowtags2</vt:lpstr>
      <vt:lpstr>D_rowvars</vt:lpstr>
      <vt:lpstr>DATE</vt:lpstr>
      <vt:lpstr>DENINTAR</vt:lpstr>
      <vt:lpstr>DENINTAR_ISOV</vt:lpstr>
      <vt:lpstr>DIS_WHCOUNT</vt:lpstr>
      <vt:lpstr>DISABLED</vt:lpstr>
      <vt:lpstr>E_datacols1</vt:lpstr>
      <vt:lpstr>E_rowtags</vt:lpstr>
      <vt:lpstr>E_rowvars</vt:lpstr>
      <vt:lpstr>ERAS_TA</vt:lpstr>
      <vt:lpstr>F_datacols</vt:lpstr>
      <vt:lpstr>F_rowtags1</vt:lpstr>
      <vt:lpstr>F_rowtags10</vt:lpstr>
      <vt:lpstr>F_rowtags11</vt:lpstr>
      <vt:lpstr>F_rowtags2</vt:lpstr>
      <vt:lpstr>F_rowtags3</vt:lpstr>
      <vt:lpstr>F_rowtags4</vt:lpstr>
      <vt:lpstr>F_rowtags5</vt:lpstr>
      <vt:lpstr>F_rowtags6</vt:lpstr>
      <vt:lpstr>F_rowtags7</vt:lpstr>
      <vt:lpstr>F_rowtags8</vt:lpstr>
      <vt:lpstr>F_rowtags9</vt:lpstr>
      <vt:lpstr>F_rowvars</vt:lpstr>
      <vt:lpstr>Funding_hardship</vt:lpstr>
      <vt:lpstr>HEALTH_TA</vt:lpstr>
      <vt:lpstr>HIGHCOST</vt:lpstr>
      <vt:lpstr>INT_TA</vt:lpstr>
      <vt:lpstr>MEDINTAR</vt:lpstr>
      <vt:lpstr>MEDINTAR_ISOV</vt:lpstr>
      <vt:lpstr>Mental_health</vt:lpstr>
      <vt:lpstr>PGTS_TA</vt:lpstr>
      <vt:lpstr>'A Summary'!Print_Area</vt:lpstr>
      <vt:lpstr>'B High-cost'!Print_Area</vt:lpstr>
      <vt:lpstr>'C NMAH supplement'!Print_Area</vt:lpstr>
      <vt:lpstr>'D Overseas'!Print_Area</vt:lpstr>
      <vt:lpstr>'E Other high-cost TAs'!Print_Area</vt:lpstr>
      <vt:lpstr>'F Student access and success'!Print_Area</vt:lpstr>
      <vt:lpstr>'G Parameters'!Print_Area</vt:lpstr>
      <vt:lpstr>Information!Print_Area</vt:lpstr>
      <vt:lpstr>'E Other high-cost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Mark Puttick</cp:lastModifiedBy>
  <cp:lastPrinted>2021-07-23T09:40:14Z</cp:lastPrinted>
  <dcterms:created xsi:type="dcterms:W3CDTF">1998-01-04T14:28:05Z</dcterms:created>
  <dcterms:modified xsi:type="dcterms:W3CDTF">2021-07-23T13:05:26Z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